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defaultThemeVersion="202300"/>
  <mc:AlternateContent xmlns:mc="http://schemas.openxmlformats.org/markup-compatibility/2006">
    <mc:Choice Requires="x15">
      <x15ac:absPath xmlns:x15ac="http://schemas.microsoft.com/office/spreadsheetml/2010/11/ac" url="U:\MO\CBM\HTT\2026\"/>
    </mc:Choice>
  </mc:AlternateContent>
  <xr:revisionPtr revIDLastSave="0" documentId="13_ncr:1_{5F451868-362A-494C-92E4-668748C27FED}" xr6:coauthVersionLast="47" xr6:coauthVersionMax="47" xr10:uidLastSave="{00000000-0000-0000-0000-000000000000}"/>
  <bookViews>
    <workbookView xWindow="-120" yWindow="-120" windowWidth="38640" windowHeight="21120" tabRatio="750" xr2:uid="{FC8D5E56-30AB-4763-9824-CFC5BEF12B3D}"/>
  </bookViews>
  <sheets>
    <sheet name="Introduction" sheetId="2" r:id="rId1"/>
    <sheet name="Completion Instructions" sheetId="3" state="hidden" r:id="rId2"/>
    <sheet name="FAQ" sheetId="4" state="hidden" r:id="rId3"/>
    <sheet name="A. HTT General" sheetId="5" r:id="rId4"/>
    <sheet name="B1. HTT Mortgage Assets" sheetId="6" r:id="rId5"/>
    <sheet name="B2. HTT Public Sector Assets" sheetId="7" state="hidden" r:id="rId6"/>
    <sheet name="B3. HTT Shipping Assets" sheetId="8" state="hidden" r:id="rId7"/>
    <sheet name="C. HTT Harmonised Glossary" sheetId="9" r:id="rId8"/>
    <sheet name="E. Optional ECB-ECAIs data" sheetId="11" state="hidden" r:id="rId9"/>
    <sheet name="D. Nat Trans Templ (NTT)" sheetId="17" r:id="rId10"/>
    <sheet name="D2. NTT Glossary" sheetId="16" r:id="rId11"/>
    <sheet name="F1. Sustainable M data" sheetId="20" r:id="rId12"/>
    <sheet name="F2. Sustainable PS data" sheetId="13" state="hidden" r:id="rId13"/>
    <sheet name="E.g. General" sheetId="14" state="hidden" r:id="rId14"/>
    <sheet name="E.g. Other" sheetId="15" state="hidden" r:id="rId15"/>
  </sheets>
  <externalReferences>
    <externalReference r:id="rId16"/>
  </externalReferences>
  <definedNames>
    <definedName name="AmortisingTypes" localSheetId="9">#REF!</definedName>
    <definedName name="AmortisingTypes" localSheetId="11">#REF!</definedName>
    <definedName name="AmortisingTypes">#REF!</definedName>
    <definedName name="Commercial_Types" localSheetId="11">#REF!</definedName>
    <definedName name="Commercial_Types">#REF!</definedName>
    <definedName name="CountriesEEA" localSheetId="11">#REF!</definedName>
    <definedName name="CountriesEEA">#REF!</definedName>
    <definedName name="CutOffDate" localSheetId="11">#REF!</definedName>
    <definedName name="CutOffDate">#REF!</definedName>
    <definedName name="Debtor_Type" localSheetId="11">#REF!</definedName>
    <definedName name="Debtor_Type">#REF!</definedName>
    <definedName name="Eligible_Ineligible" localSheetId="11">#REF!</definedName>
    <definedName name="Eligible_Ineligible">#REF!</definedName>
    <definedName name="ExportFinanceType" localSheetId="11">#REF!</definedName>
    <definedName name="ExportFinanceType">#REF!</definedName>
    <definedName name="Fixed_Floating" localSheetId="9">#REF!</definedName>
    <definedName name="Fixed_Floating" localSheetId="11">#REF!</definedName>
    <definedName name="Fixed_Floating">#REF!</definedName>
    <definedName name="France_Region" localSheetId="11">#REF!</definedName>
    <definedName name="France_Region">#REF!</definedName>
    <definedName name="France_Region_Resi" localSheetId="11">#REF!</definedName>
    <definedName name="France_Region_Resi">#REF!</definedName>
    <definedName name="Frequency" localSheetId="11">#REF!</definedName>
    <definedName name="Frequency">#REF!</definedName>
    <definedName name="Frequency4" localSheetId="11">#REF!</definedName>
    <definedName name="Frequency4">#REF!</definedName>
    <definedName name="Frequency5" localSheetId="11">#REF!,#REF!</definedName>
    <definedName name="Frequency5">#REF!,#REF!</definedName>
    <definedName name="Frequency6" localSheetId="11">#REF!</definedName>
    <definedName name="Frequency6">#REF!</definedName>
    <definedName name="Frequency7" localSheetId="11">#REF!</definedName>
    <definedName name="Frequency7">#REF!</definedName>
    <definedName name="FX" localSheetId="11">#REF!</definedName>
    <definedName name="FX">#REF!</definedName>
    <definedName name="FX_2" localSheetId="11">#REF!</definedName>
    <definedName name="FX_2">#REF!</definedName>
    <definedName name="Green_bond" localSheetId="11">#REF!</definedName>
    <definedName name="Green_bond">#REF!</definedName>
    <definedName name="Input_R_GuaranteedLoansTotal" localSheetId="11">#REF!</definedName>
    <definedName name="Input_R_GuaranteedLoansTotal">#REF!</definedName>
    <definedName name="Input_R_TotalLoanBalance" localSheetId="11">#REF!</definedName>
    <definedName name="Input_R_TotalLoanBalance">#REF!</definedName>
    <definedName name="Input_R_Transpose_PriorRanks" localSheetId="11">#REF!,#REF!,#REF!,#REF!,#REF!,#REF!,#REF!,#REF!,#REF!,#REF!,#REF!</definedName>
    <definedName name="Input_R_Transpose_PriorRanks">#REF!,#REF!,#REF!,#REF!,#REF!,#REF!,#REF!,#REF!,#REF!,#REF!,#REF!</definedName>
    <definedName name="IR_Type" localSheetId="11">#REF!</definedName>
    <definedName name="IR_Type">#REF!</definedName>
    <definedName name="Lists_GOS" localSheetId="11">#REF!</definedName>
    <definedName name="Lists_GOS">#REF!</definedName>
    <definedName name="Lists_Sector" localSheetId="11">#REF!</definedName>
    <definedName name="Lists_Sector">#REF!</definedName>
    <definedName name="MaturityType" localSheetId="11">#REF!</definedName>
    <definedName name="MaturityType">#REF!</definedName>
    <definedName name="Moodys_Scale" localSheetId="11">#REF!</definedName>
    <definedName name="Moodys_Scale">#REF!</definedName>
    <definedName name="Nominal_NPV" localSheetId="11">#REF!</definedName>
    <definedName name="Nominal_NPV">#REF!</definedName>
    <definedName name="PbP_AmT_ER" localSheetId="11">#REF!</definedName>
    <definedName name="PbP_AmT_ER">#REF!</definedName>
    <definedName name="PbP_AmTypePR" localSheetId="11">#REF!</definedName>
    <definedName name="PbP_AmTypePR">#REF!</definedName>
    <definedName name="PbP_BorrowerGroupID" localSheetId="11">#REF!</definedName>
    <definedName name="PbP_BorrowerGroupID">#REF!</definedName>
    <definedName name="PbP_BorrowerID" localSheetId="11">#REF!</definedName>
    <definedName name="PbP_BorrowerID">#REF!</definedName>
    <definedName name="PbP_CC" localSheetId="11">#REF!</definedName>
    <definedName name="PbP_CC">#REF!</definedName>
    <definedName name="PbP_CGrossRent" localSheetId="11">#REF!</definedName>
    <definedName name="PbP_CGrossRent">#REF!</definedName>
    <definedName name="PbP_CNetRent" localSheetId="11">#REF!</definedName>
    <definedName name="PbP_CNetRent">#REF!</definedName>
    <definedName name="PbP_COccupancy" localSheetId="11">#REF!</definedName>
    <definedName name="PbP_COccupancy">#REF!</definedName>
    <definedName name="PbP_ERdefault" localSheetId="11">#REF!</definedName>
    <definedName name="PbP_ERdefault">#REF!</definedName>
    <definedName name="PbP_HotelsOwnOcc" localSheetId="11">#REF!</definedName>
    <definedName name="PbP_HotelsOwnOcc">#REF!</definedName>
    <definedName name="PbP_IR_ER" localSheetId="11">#REF!</definedName>
    <definedName name="PbP_IR_ER">#REF!</definedName>
    <definedName name="PbP_IRD_ER" localSheetId="11">#REF!</definedName>
    <definedName name="PbP_IRD_ER">#REF!</definedName>
    <definedName name="PbP_IRDPR" localSheetId="11">#REF!</definedName>
    <definedName name="PbP_IRDPR">#REF!</definedName>
    <definedName name="PbP_IRPR" localSheetId="11">#REF!</definedName>
    <definedName name="PbP_IRPR">#REF!</definedName>
    <definedName name="PbP_IRT_ER" localSheetId="11">#REF!</definedName>
    <definedName name="PbP_IRT_ER">#REF!</definedName>
    <definedName name="PbP_IRTPR" localSheetId="11">#REF!</definedName>
    <definedName name="PbP_IRTPR">#REF!</definedName>
    <definedName name="PbP_JRs" localSheetId="11">#REF!</definedName>
    <definedName name="PbP_JRs">#REF!</definedName>
    <definedName name="PbP_LargestTenant" localSheetId="11">#REF!</definedName>
    <definedName name="PbP_LargestTenant">#REF!</definedName>
    <definedName name="PbP_LargestTenant_FitchRating" localSheetId="11">#REF!</definedName>
    <definedName name="PbP_LargestTenant_FitchRating">#REF!</definedName>
    <definedName name="PbP_LargestTenant_MoodysRating" localSheetId="11">#REF!</definedName>
    <definedName name="PbP_LargestTenant_MoodysRating">#REF!</definedName>
    <definedName name="PbP_LargestTenant_SPRating" localSheetId="11">#REF!</definedName>
    <definedName name="PbP_LargestTenant_SPRating">#REF!</definedName>
    <definedName name="PbP_LargestTenantMethod" localSheetId="11">#REF!</definedName>
    <definedName name="PbP_LargestTenantMethod">#REF!</definedName>
    <definedName name="PbP_LargestTenantPercent" localSheetId="11">#REF!</definedName>
    <definedName name="PbP_LargestTenantPercent">#REF!</definedName>
    <definedName name="PbP_LB1" localSheetId="11">#REF!</definedName>
    <definedName name="PbP_LB1">#REF!</definedName>
    <definedName name="PbP_LB2" localSheetId="11">#REF!</definedName>
    <definedName name="PbP_LB2">#REF!</definedName>
    <definedName name="PbP_LeaseType" localSheetId="11">#REF!</definedName>
    <definedName name="PbP_LeaseType">#REF!</definedName>
    <definedName name="PbP_LeaseTypeAll" localSheetId="11">#REF!</definedName>
    <definedName name="PbP_LeaseTypeAll">#REF!</definedName>
    <definedName name="PbP_LendingValue" localSheetId="11">#REF!</definedName>
    <definedName name="PbP_LendingValue">#REF!</definedName>
    <definedName name="PbP_LoanID" localSheetId="11">#REF!</definedName>
    <definedName name="PbP_LoanID">#REF!</definedName>
    <definedName name="PbP_Mat_ER" localSheetId="11">#REF!</definedName>
    <definedName name="PbP_Mat_ER">#REF!</definedName>
    <definedName name="PbP_MatPR" localSheetId="11">#REF!</definedName>
    <definedName name="PbP_MatPR">#REF!</definedName>
    <definedName name="PbP_NumberOfFlats" localSheetId="11">#REF!</definedName>
    <definedName name="PbP_NumberOfFlats">#REF!</definedName>
    <definedName name="PbP_NumberOfTenants" localSheetId="11">#REF!</definedName>
    <definedName name="PbP_NumberOfTenants">#REF!</definedName>
    <definedName name="PbP_OriginatorID" localSheetId="11">#REF!</definedName>
    <definedName name="PbP_OriginatorID">#REF!</definedName>
    <definedName name="PbP_PRdefault" localSheetId="11">#REF!</definedName>
    <definedName name="PbP_PRdefault">#REF!</definedName>
    <definedName name="PbP_PropertyCountry" localSheetId="11">#REF!</definedName>
    <definedName name="PbP_PropertyCountry">#REF!</definedName>
    <definedName name="PbP_PropertyID" localSheetId="11">#REF!</definedName>
    <definedName name="PbP_PropertyID">#REF!</definedName>
    <definedName name="PbP_PropertyRegion" localSheetId="11">#REF!</definedName>
    <definedName name="PbP_PropertyRegion">#REF!</definedName>
    <definedName name="PbP_PropertyType" localSheetId="11">#REF!</definedName>
    <definedName name="PbP_PropertyType">#REF!</definedName>
    <definedName name="PbP_PropLocation_Score" localSheetId="11">#REF!</definedName>
    <definedName name="PbP_PropLocation_Score">#REF!</definedName>
    <definedName name="PbP_PropName" localSheetId="11">#REF!</definedName>
    <definedName name="PbP_PropName">#REF!</definedName>
    <definedName name="PbP_PropQuality_Score" localSheetId="11">#REF!</definedName>
    <definedName name="PbP_PropQuality_Score">#REF!</definedName>
    <definedName name="PbP_PropQualityANDPropLocation_Score" localSheetId="11">#REF!</definedName>
    <definedName name="PbP_PropQualityANDPropLocation_Score">#REF!</definedName>
    <definedName name="PbP_PropTown" localSheetId="11">#REF!</definedName>
    <definedName name="PbP_PropTown">#REF!</definedName>
    <definedName name="PbP_PropZIP" localSheetId="11">#REF!</definedName>
    <definedName name="PbP_PropZIP">#REF!</definedName>
    <definedName name="PbP_PRs" localSheetId="11">#REF!</definedName>
    <definedName name="PbP_PRs">#REF!</definedName>
    <definedName name="PbP_Ranking" localSheetId="11">#REF!</definedName>
    <definedName name="PbP_Ranking">#REF!</definedName>
    <definedName name="PbP_ServicerID" localSheetId="11">#REF!</definedName>
    <definedName name="PbP_ServicerID">#REF!</definedName>
    <definedName name="PbP_TbTAvail" localSheetId="11">#REF!</definedName>
    <definedName name="PbP_TbTAvail">#REF!</definedName>
    <definedName name="PbP_TenancyLength" localSheetId="11">#REF!</definedName>
    <definedName name="PbP_TenancyLength">#REF!</definedName>
    <definedName name="PbP_TenantRating_Score" localSheetId="11">#REF!</definedName>
    <definedName name="PbP_TenantRating_Score">#REF!</definedName>
    <definedName name="PbP_TenantRatingLargest_Score" localSheetId="11">#REF!</definedName>
    <definedName name="PbP_TenantRatingLargest_Score">#REF!</definedName>
    <definedName name="PbP_TenLengthMethod" localSheetId="11">#REF!</definedName>
    <definedName name="PbP_TenLengthMethod">#REF!</definedName>
    <definedName name="PbP_UpdatedValuation" localSheetId="11">#REF!</definedName>
    <definedName name="PbP_UpdatedValuation">#REF!</definedName>
    <definedName name="PbP_Valuation1" localSheetId="11">#REF!</definedName>
    <definedName name="PbP_Valuation1">#REF!</definedName>
    <definedName name="PbP_Valuation2" localSheetId="11">#REF!</definedName>
    <definedName name="PbP_Valuation2">#REF!</definedName>
    <definedName name="PbP_ValuationDate" localSheetId="11">#REF!</definedName>
    <definedName name="PbP_ValuationDate">#REF!</definedName>
    <definedName name="PbP_VPV" localSheetId="11">#REF!</definedName>
    <definedName name="PbP_VPV">#REF!</definedName>
    <definedName name="PbP_VPVDate" localSheetId="11">#REF!</definedName>
    <definedName name="PbP_VPVDate">#REF!</definedName>
    <definedName name="PbP_WARatingTenants" localSheetId="11">#REF!</definedName>
    <definedName name="PbP_WARatingTenants">#REF!</definedName>
    <definedName name="PbP_WARemTen" localSheetId="11">#REF!</definedName>
    <definedName name="PbP_WARemTen">#REF!</definedName>
    <definedName name="PbP_Ybuild" localSheetId="11">#REF!</definedName>
    <definedName name="PbP_Ybuild">#REF!</definedName>
    <definedName name="PbP_Yrenovated" localSheetId="11">#REF!</definedName>
    <definedName name="PbP_Yrenovated">#REF!</definedName>
    <definedName name="Performing2" localSheetId="11">#REF!</definedName>
    <definedName name="Performing2">#REF!</definedName>
    <definedName name="Prepayment" localSheetId="11">#REF!</definedName>
    <definedName name="Prepayment">#REF!</definedName>
    <definedName name="Principal_repayment_Patern" localSheetId="11">#REF!</definedName>
    <definedName name="Principal_repayment_Patern">#REF!</definedName>
    <definedName name="PrincipalRepaymentSUbsAssets" localSheetId="11">#REF!</definedName>
    <definedName name="PrincipalRepaymentSUbsAssets">#REF!</definedName>
    <definedName name="PropertyValueLTV" localSheetId="11">#REF!</definedName>
    <definedName name="PropertyValueLTV">#REF!</definedName>
    <definedName name="PRP" localSheetId="11">#REF!</definedName>
    <definedName name="PRP">#REF!</definedName>
    <definedName name="PublicSectorOptions" localSheetId="11">#REF!</definedName>
    <definedName name="PublicSectorOptions">#REF!</definedName>
    <definedName name="Static_Dynamic" localSheetId="11">#REF!</definedName>
    <definedName name="Static_Dynamic">#REF!</definedName>
    <definedName name="SubstituteCollateral_Type" localSheetId="11">#REF!</definedName>
    <definedName name="SubstituteCollateral_Type">#REF!</definedName>
    <definedName name="Swap_Profile" localSheetId="11">#REF!</definedName>
    <definedName name="Swap_Profile">#REF!</definedName>
    <definedName name="SwapsCollateralPosting" localSheetId="11">#REF!</definedName>
    <definedName name="SwapsCollateralPosting">#REF!</definedName>
    <definedName name="Tenant_Weighting" localSheetId="11">#REF!</definedName>
    <definedName name="Tenant_Weighting">#REF!</definedName>
    <definedName name="Value_Type" localSheetId="11">#REF!</definedName>
    <definedName name="Value_Type">#REF!</definedName>
    <definedName name="Value_Type2" localSheetId="11">#REF!</definedName>
    <definedName name="Value_Type2">#REF!</definedName>
    <definedName name="Versions" localSheetId="11">#REF!</definedName>
    <definedName name="Versions">#REF!</definedName>
    <definedName name="Yes_No" localSheetId="9">#REF!</definedName>
    <definedName name="Yes_No" localSheetId="11">#REF!</definedName>
    <definedName name="Yes_No">#REF!</definedName>
    <definedName name="YNU" localSheetId="11">#REF!</definedName>
    <definedName name="YNU">#REF!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8" i="20" l="1"/>
  <c r="D238" i="20" l="1"/>
  <c r="C238" i="20"/>
  <c r="D187" i="6" l="1"/>
  <c r="F36" i="6"/>
  <c r="D153" i="5"/>
  <c r="D127" i="5"/>
  <c r="F171" i="6"/>
  <c r="F172" i="6"/>
  <c r="F173" i="6"/>
  <c r="F174" i="6"/>
  <c r="F170" i="6"/>
  <c r="F161" i="6"/>
  <c r="F162" i="6"/>
  <c r="F160" i="6"/>
  <c r="F151" i="6"/>
  <c r="F152" i="6"/>
  <c r="F150" i="6"/>
  <c r="F101" i="6"/>
  <c r="F102" i="6"/>
  <c r="F103" i="6"/>
  <c r="F104" i="6"/>
  <c r="F105" i="6"/>
  <c r="F106" i="6"/>
  <c r="F107" i="6"/>
  <c r="F100" i="6"/>
  <c r="C312" i="5"/>
  <c r="C218" i="5" l="1"/>
  <c r="C193" i="5"/>
  <c r="C178" i="5"/>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F591" i="6"/>
  <c r="D585" i="6"/>
  <c r="G584" i="6" s="1"/>
  <c r="C585" i="6"/>
  <c r="F584" i="6" s="1"/>
  <c r="F583" i="6"/>
  <c r="F582" i="6"/>
  <c r="F581" i="6"/>
  <c r="F580" i="6"/>
  <c r="F579" i="6"/>
  <c r="F578" i="6"/>
  <c r="G577" i="6"/>
  <c r="F577" i="6"/>
  <c r="F576" i="6"/>
  <c r="F575" i="6"/>
  <c r="F574" i="6"/>
  <c r="F573" i="6"/>
  <c r="F572" i="6"/>
  <c r="D567" i="6"/>
  <c r="G564" i="6" s="1"/>
  <c r="C567" i="6"/>
  <c r="F564" i="6" s="1"/>
  <c r="G566" i="6"/>
  <c r="F566" i="6"/>
  <c r="G565" i="6"/>
  <c r="G560" i="6"/>
  <c r="G559" i="6"/>
  <c r="F559" i="6"/>
  <c r="G556" i="6"/>
  <c r="G554" i="6"/>
  <c r="F554" i="6"/>
  <c r="G553" i="6"/>
  <c r="D544" i="6"/>
  <c r="G538" i="6" s="1"/>
  <c r="C544" i="6"/>
  <c r="F527" i="6" s="1"/>
  <c r="G491" i="6"/>
  <c r="F491" i="6"/>
  <c r="G490" i="6"/>
  <c r="F490" i="6"/>
  <c r="G489" i="6"/>
  <c r="F489" i="6"/>
  <c r="G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47" i="6"/>
  <c r="F447" i="6"/>
  <c r="F446" i="6"/>
  <c r="G445" i="6"/>
  <c r="F445" i="6"/>
  <c r="G444" i="6"/>
  <c r="G440" i="6"/>
  <c r="F440" i="6"/>
  <c r="G438" i="6"/>
  <c r="F438" i="6"/>
  <c r="G435" i="6"/>
  <c r="F435" i="6"/>
  <c r="F434" i="6"/>
  <c r="G433" i="6"/>
  <c r="F433" i="6"/>
  <c r="G432" i="6"/>
  <c r="G428" i="6"/>
  <c r="F428" i="6"/>
  <c r="G393" i="6"/>
  <c r="G392" i="6"/>
  <c r="G391" i="6"/>
  <c r="G390" i="6"/>
  <c r="G389" i="6"/>
  <c r="G388" i="6"/>
  <c r="G387" i="6"/>
  <c r="G386" i="6"/>
  <c r="G385" i="6"/>
  <c r="G384" i="6"/>
  <c r="G383" i="6"/>
  <c r="D382" i="6"/>
  <c r="C382" i="6"/>
  <c r="D372" i="6"/>
  <c r="C372" i="6"/>
  <c r="F371" i="6"/>
  <c r="F370" i="6"/>
  <c r="F369" i="6"/>
  <c r="F368" i="6"/>
  <c r="F372" i="6" s="1"/>
  <c r="D365" i="6"/>
  <c r="G360" i="6" s="1"/>
  <c r="C365" i="6"/>
  <c r="F360" i="6" s="1"/>
  <c r="F364" i="6"/>
  <c r="F363" i="6"/>
  <c r="F362" i="6"/>
  <c r="F361" i="6"/>
  <c r="D346" i="6"/>
  <c r="G341" i="6" s="1"/>
  <c r="C346" i="6"/>
  <c r="F343" i="6" s="1"/>
  <c r="G344" i="6"/>
  <c r="G343" i="6"/>
  <c r="F340" i="6"/>
  <c r="F339" i="6"/>
  <c r="G338" i="6"/>
  <c r="F338" i="6"/>
  <c r="F333" i="6"/>
  <c r="D328" i="6"/>
  <c r="G310" i="6" s="1"/>
  <c r="C328" i="6"/>
  <c r="F319" i="6" s="1"/>
  <c r="F327" i="6"/>
  <c r="F326" i="6"/>
  <c r="F325" i="6"/>
  <c r="F324" i="6"/>
  <c r="G323" i="6"/>
  <c r="F323" i="6"/>
  <c r="F322" i="6"/>
  <c r="F321" i="6"/>
  <c r="F320" i="6"/>
  <c r="F314" i="6"/>
  <c r="F313" i="6"/>
  <c r="F312" i="6"/>
  <c r="F311" i="6"/>
  <c r="F310" i="6"/>
  <c r="D305" i="6"/>
  <c r="G293" i="6" s="1"/>
  <c r="C305" i="6"/>
  <c r="F301" i="6" s="1"/>
  <c r="G303" i="6"/>
  <c r="D249" i="6"/>
  <c r="G250" i="6" s="1"/>
  <c r="C249" i="6"/>
  <c r="F252" i="6" s="1"/>
  <c r="G247" i="6"/>
  <c r="G243" i="6"/>
  <c r="G242" i="6"/>
  <c r="G241" i="6"/>
  <c r="D227" i="6"/>
  <c r="G232" i="6" s="1"/>
  <c r="C227" i="6"/>
  <c r="F228" i="6" s="1"/>
  <c r="F225" i="6"/>
  <c r="F224" i="6"/>
  <c r="G223" i="6"/>
  <c r="G221" i="6"/>
  <c r="F221" i="6"/>
  <c r="F219" i="6"/>
  <c r="D214" i="6"/>
  <c r="G208" i="6" s="1"/>
  <c r="C214" i="6"/>
  <c r="F213" i="6" s="1"/>
  <c r="F210" i="6"/>
  <c r="F201" i="6"/>
  <c r="F200" i="6"/>
  <c r="F199" i="6"/>
  <c r="F198" i="6"/>
  <c r="F197" i="6"/>
  <c r="F196" i="6"/>
  <c r="F190" i="6"/>
  <c r="F99" i="6"/>
  <c r="D99" i="6"/>
  <c r="C99" i="6"/>
  <c r="F76" i="6"/>
  <c r="D76" i="6"/>
  <c r="C76" i="6"/>
  <c r="F72" i="6"/>
  <c r="D72" i="6"/>
  <c r="C72" i="6"/>
  <c r="F44" i="6"/>
  <c r="D44" i="6"/>
  <c r="C44" i="6"/>
  <c r="F28" i="6"/>
  <c r="F25" i="6"/>
  <c r="F24" i="6"/>
  <c r="F23" i="6"/>
  <c r="F22"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F195" i="5"/>
  <c r="F193" i="5"/>
  <c r="C179" i="5"/>
  <c r="F185" i="5" s="1"/>
  <c r="D167" i="5"/>
  <c r="C167" i="5"/>
  <c r="F165" i="5" s="1"/>
  <c r="G166" i="5"/>
  <c r="F166" i="5"/>
  <c r="G165" i="5"/>
  <c r="G164" i="5"/>
  <c r="G167" i="5" s="1"/>
  <c r="F164" i="5"/>
  <c r="F167" i="5" s="1"/>
  <c r="C157" i="5"/>
  <c r="F162" i="5" s="1"/>
  <c r="F154" i="5"/>
  <c r="F152" i="5"/>
  <c r="D131" i="5"/>
  <c r="G126" i="5" s="1"/>
  <c r="C131" i="5"/>
  <c r="F136" i="5" s="1"/>
  <c r="D100" i="5"/>
  <c r="G102" i="5" s="1"/>
  <c r="C100" i="5"/>
  <c r="F105" i="5" s="1"/>
  <c r="F99" i="5"/>
  <c r="G98" i="5"/>
  <c r="G87" i="5"/>
  <c r="D77" i="5"/>
  <c r="G86" i="5" s="1"/>
  <c r="C77" i="5"/>
  <c r="F82" i="5" s="1"/>
  <c r="G75" i="5"/>
  <c r="G74" i="5"/>
  <c r="G73" i="5"/>
  <c r="C58" i="5"/>
  <c r="F59" i="5" s="1"/>
  <c r="C47" i="5"/>
  <c r="D45" i="5"/>
  <c r="D295" i="5"/>
  <c r="C291" i="5"/>
  <c r="D293" i="5"/>
  <c r="G293" i="5"/>
  <c r="D307" i="5"/>
  <c r="C293" i="5"/>
  <c r="D291" i="5"/>
  <c r="F307" i="5"/>
  <c r="C307" i="5"/>
  <c r="F293" i="5"/>
  <c r="C295" i="5"/>
  <c r="F295" i="5"/>
  <c r="F253" i="6" l="1"/>
  <c r="F242" i="6"/>
  <c r="F248" i="6"/>
  <c r="F229" i="6"/>
  <c r="F230" i="6"/>
  <c r="G190" i="6"/>
  <c r="G191" i="6"/>
  <c r="G209" i="6"/>
  <c r="G202" i="6"/>
  <c r="F211" i="6"/>
  <c r="D157" i="5"/>
  <c r="G161" i="5" s="1"/>
  <c r="F138" i="5"/>
  <c r="F146" i="5"/>
  <c r="F148" i="5"/>
  <c r="F150" i="5"/>
  <c r="F151" i="5"/>
  <c r="G103" i="5"/>
  <c r="F101" i="5"/>
  <c r="F102" i="5"/>
  <c r="F103" i="5"/>
  <c r="F104" i="5"/>
  <c r="F93" i="5"/>
  <c r="F94" i="5"/>
  <c r="F95" i="5"/>
  <c r="F96" i="5"/>
  <c r="F97" i="5"/>
  <c r="F98" i="5"/>
  <c r="F76" i="5"/>
  <c r="F81" i="5"/>
  <c r="F78" i="5"/>
  <c r="F79" i="5"/>
  <c r="F86" i="5"/>
  <c r="F87" i="5"/>
  <c r="F70" i="5"/>
  <c r="F71" i="5"/>
  <c r="F72" i="5"/>
  <c r="F73" i="5"/>
  <c r="F74" i="5"/>
  <c r="F211" i="5"/>
  <c r="F214" i="5"/>
  <c r="F215" i="5"/>
  <c r="G203" i="6"/>
  <c r="F191" i="6"/>
  <c r="F204" i="6"/>
  <c r="F205" i="6"/>
  <c r="F192" i="6"/>
  <c r="F206" i="6"/>
  <c r="F193" i="6"/>
  <c r="F207" i="6"/>
  <c r="F194" i="6"/>
  <c r="F208" i="6"/>
  <c r="F203" i="6"/>
  <c r="F195" i="6"/>
  <c r="F209" i="6"/>
  <c r="F212" i="6"/>
  <c r="F202" i="6"/>
  <c r="F12" i="6"/>
  <c r="F13" i="6"/>
  <c r="F14" i="6"/>
  <c r="F16" i="6"/>
  <c r="F17" i="6"/>
  <c r="F18" i="6"/>
  <c r="F19" i="6"/>
  <c r="F20" i="6"/>
  <c r="F21" i="6"/>
  <c r="G591" i="6"/>
  <c r="G579" i="6"/>
  <c r="G580" i="6"/>
  <c r="G578" i="6"/>
  <c r="G581" i="6"/>
  <c r="F585" i="6"/>
  <c r="G574" i="6"/>
  <c r="G582" i="6"/>
  <c r="G572" i="6"/>
  <c r="G575" i="6"/>
  <c r="G583" i="6"/>
  <c r="G573" i="6"/>
  <c r="G576" i="6"/>
  <c r="F555" i="6"/>
  <c r="G555" i="6"/>
  <c r="F556" i="6"/>
  <c r="F560" i="6"/>
  <c r="F549" i="6"/>
  <c r="F561" i="6"/>
  <c r="G549" i="6"/>
  <c r="G561" i="6"/>
  <c r="F550" i="6"/>
  <c r="F562" i="6"/>
  <c r="G550" i="6"/>
  <c r="G562" i="6"/>
  <c r="F553" i="6"/>
  <c r="F565" i="6"/>
  <c r="F538" i="6"/>
  <c r="F488" i="6"/>
  <c r="G434" i="6"/>
  <c r="G446" i="6"/>
  <c r="F450" i="6"/>
  <c r="G450" i="6"/>
  <c r="F439" i="6"/>
  <c r="F451" i="6"/>
  <c r="G439" i="6"/>
  <c r="G451" i="6"/>
  <c r="F429" i="6"/>
  <c r="F441" i="6"/>
  <c r="G429" i="6"/>
  <c r="G441" i="6"/>
  <c r="F432" i="6"/>
  <c r="F444" i="6"/>
  <c r="F359" i="6"/>
  <c r="G359" i="6"/>
  <c r="F358" i="6"/>
  <c r="F365" i="6" s="1"/>
  <c r="F341" i="6"/>
  <c r="F344" i="6"/>
  <c r="F345" i="6"/>
  <c r="G334" i="6"/>
  <c r="F335" i="6"/>
  <c r="F334" i="6"/>
  <c r="G337" i="6"/>
  <c r="F328" i="6"/>
  <c r="F315" i="6"/>
  <c r="F316" i="6"/>
  <c r="G316" i="6"/>
  <c r="F317" i="6"/>
  <c r="G317" i="6"/>
  <c r="F318" i="6"/>
  <c r="G304" i="6"/>
  <c r="G289" i="6"/>
  <c r="G290" i="6"/>
  <c r="G291" i="6"/>
  <c r="G292" i="6"/>
  <c r="G295" i="6"/>
  <c r="G296" i="6"/>
  <c r="G297" i="6"/>
  <c r="G298" i="6"/>
  <c r="G301" i="6"/>
  <c r="G302" i="6"/>
  <c r="F290" i="6"/>
  <c r="F291" i="6"/>
  <c r="F297" i="6"/>
  <c r="F296" i="6"/>
  <c r="F302" i="6"/>
  <c r="F287" i="6"/>
  <c r="F293" i="6"/>
  <c r="F303" i="6"/>
  <c r="G244" i="6"/>
  <c r="G248" i="6"/>
  <c r="G253" i="6"/>
  <c r="G255" i="6"/>
  <c r="G252" i="6"/>
  <c r="G224" i="6"/>
  <c r="G225" i="6"/>
  <c r="G226" i="6"/>
  <c r="G228" i="6"/>
  <c r="G229" i="6"/>
  <c r="G219" i="6"/>
  <c r="G230" i="6"/>
  <c r="G220" i="6"/>
  <c r="G231" i="6"/>
  <c r="F220" i="5"/>
  <c r="G220" i="5"/>
  <c r="F196" i="5"/>
  <c r="F200" i="5"/>
  <c r="F203" i="5"/>
  <c r="F204" i="5"/>
  <c r="F207" i="5"/>
  <c r="F208" i="5"/>
  <c r="F186" i="5"/>
  <c r="F175" i="5"/>
  <c r="F176" i="5"/>
  <c r="F187" i="5"/>
  <c r="F159" i="5"/>
  <c r="F156" i="5"/>
  <c r="F140" i="5"/>
  <c r="F142" i="5"/>
  <c r="F139" i="5"/>
  <c r="F161" i="5"/>
  <c r="F144" i="5"/>
  <c r="F145" i="5"/>
  <c r="G128" i="5"/>
  <c r="G127" i="5"/>
  <c r="G130" i="5"/>
  <c r="G129" i="5"/>
  <c r="G112" i="5"/>
  <c r="G113" i="5"/>
  <c r="G134" i="5"/>
  <c r="G132" i="5"/>
  <c r="G118" i="5"/>
  <c r="G119" i="5"/>
  <c r="G114" i="5"/>
  <c r="G115" i="5"/>
  <c r="G121" i="5"/>
  <c r="G122" i="5"/>
  <c r="G123" i="5"/>
  <c r="G133" i="5"/>
  <c r="G124" i="5"/>
  <c r="G116" i="5"/>
  <c r="G117" i="5"/>
  <c r="G135" i="5"/>
  <c r="G125" i="5"/>
  <c r="F121" i="5"/>
  <c r="F113" i="5"/>
  <c r="F132" i="5"/>
  <c r="F122" i="5"/>
  <c r="F133" i="5"/>
  <c r="F135" i="5"/>
  <c r="F127" i="5"/>
  <c r="F112" i="5"/>
  <c r="F114" i="5"/>
  <c r="F126" i="5"/>
  <c r="F115" i="5"/>
  <c r="F118" i="5"/>
  <c r="F128" i="5"/>
  <c r="F124" i="5"/>
  <c r="F119" i="5"/>
  <c r="F125" i="5"/>
  <c r="F116" i="5"/>
  <c r="F120" i="5"/>
  <c r="F130" i="5"/>
  <c r="G78" i="5"/>
  <c r="G79" i="5"/>
  <c r="G80" i="5"/>
  <c r="G76" i="5"/>
  <c r="G71" i="5"/>
  <c r="G70" i="5"/>
  <c r="G81" i="5"/>
  <c r="F61" i="5"/>
  <c r="F60" i="5"/>
  <c r="F22" i="13"/>
  <c r="G22" i="13"/>
  <c r="G47" i="13"/>
  <c r="F75" i="13"/>
  <c r="F68" i="13"/>
  <c r="F69" i="13"/>
  <c r="F77" i="13"/>
  <c r="F70" i="13"/>
  <c r="F63" i="13"/>
  <c r="F78" i="13" s="1"/>
  <c r="F47" i="13"/>
  <c r="G25" i="7"/>
  <c r="G67" i="13"/>
  <c r="G73" i="13"/>
  <c r="F192" i="13"/>
  <c r="F80" i="13"/>
  <c r="F83" i="13" s="1"/>
  <c r="F198" i="13"/>
  <c r="G64" i="13"/>
  <c r="G78" i="13" s="1"/>
  <c r="G70" i="13"/>
  <c r="G76" i="13"/>
  <c r="G65" i="13"/>
  <c r="G71" i="13"/>
  <c r="F189" i="13"/>
  <c r="F193" i="13"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49" i="6" s="1"/>
  <c r="G287" i="6"/>
  <c r="G299" i="6"/>
  <c r="G335" i="6"/>
  <c r="F430" i="6"/>
  <c r="F442" i="6"/>
  <c r="F448" i="6"/>
  <c r="F492" i="6"/>
  <c r="F551" i="6"/>
  <c r="F557" i="6"/>
  <c r="F563" i="6"/>
  <c r="F222" i="6"/>
  <c r="F233" i="6"/>
  <c r="F246" i="6"/>
  <c r="F251" i="6"/>
  <c r="F288" i="6"/>
  <c r="F294" i="6"/>
  <c r="F300" i="6"/>
  <c r="F336" i="6"/>
  <c r="F346" i="6" s="1"/>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227" i="6" l="1"/>
  <c r="F100" i="5"/>
  <c r="F77" i="5"/>
  <c r="G214" i="6"/>
  <c r="F214" i="6"/>
  <c r="F15" i="6"/>
  <c r="G585" i="6"/>
  <c r="G567" i="6"/>
  <c r="F567" i="6"/>
  <c r="F452" i="6"/>
  <c r="G452" i="6"/>
  <c r="G372" i="6"/>
  <c r="G328" i="6"/>
  <c r="F305" i="6"/>
  <c r="G227" i="6"/>
  <c r="F209" i="5"/>
  <c r="F179" i="5"/>
  <c r="F157" i="5"/>
  <c r="G131" i="5"/>
  <c r="F131" i="5"/>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<sst xmlns="http://schemas.openxmlformats.org/spreadsheetml/2006/main" count="6996" uniqueCount="3110">
  <si>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</si>
  <si>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</si>
  <si>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</si>
  <si>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</si>
  <si>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</si>
  <si>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</si>
  <si>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</si>
  <si>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</si>
  <si>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</si>
  <si>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</si>
  <si>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</si>
  <si>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</si>
  <si>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</si>
  <si>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</si>
  <si>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</si>
  <si>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</si>
  <si>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</si>
  <si>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</si>
  <si>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</si>
  <si>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</si>
  <si>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</si>
  <si>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</si>
  <si>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</si>
  <si>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</si>
  <si>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</si>
  <si>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</si>
  <si>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</si>
  <si>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</si>
  <si>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</si>
  <si>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</si>
  <si>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</si>
  <si>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</si>
  <si>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</si>
  <si>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</si>
  <si>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</si>
  <si>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</si>
  <si>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</si>
  <si>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</si>
  <si>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</si>
  <si>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</si>
  <si>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</si>
  <si>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</si>
  <si>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</si>
  <si>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</si>
  <si>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</si>
  <si>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</si>
  <si>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</si>
  <si>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</si>
  <si>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</si>
  <si>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</si>
  <si>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</si>
  <si>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</si>
  <si>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</si>
  <si>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</si>
  <si>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</si>
  <si>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</si>
  <si>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</si>
  <si>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</si>
  <si>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</si>
  <si>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</si>
  <si>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</si>
  <si>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</si>
  <si>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</si>
  <si>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</si>
  <si>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</si>
  <si>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</si>
  <si>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</si>
  <si>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</si>
  <si>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</si>
  <si>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</si>
  <si>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</si>
  <si>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</si>
  <si>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</si>
  <si>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</si>
  <si>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</si>
  <si>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</si>
  <si>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</si>
  <si>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</si>
  <si>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</si>
  <si>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</si>
  <si>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</si>
  <si>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</si>
  <si>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</si>
  <si>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</si>
  <si>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</si>
  <si>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</si>
  <si>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</si>
  <si>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</si>
  <si>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</si>
  <si>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</si>
  <si>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</si>
  <si>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</si>
  <si>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</si>
  <si>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</si>
  <si>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</si>
  <si>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</si>
  <si>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</si>
  <si>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</si>
  <si>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</si>
  <si>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</si>
  <si>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</si>
  <si>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</si>
  <si>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</si>
  <si>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</si>
  <si>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</si>
  <si>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</si>
  <si>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</si>
  <si>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</si>
  <si>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</si>
  <si>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</si>
  <si>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</si>
  <si>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</si>
  <si>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</si>
  <si>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</si>
  <si>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</si>
  <si>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</si>
  <si>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</si>
  <si>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</si>
  <si>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</si>
  <si>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</si>
  <si>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</si>
  <si>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</si>
  <si>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</si>
  <si>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</si>
  <si>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</si>
  <si>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</si>
  <si>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</si>
  <si>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</si>
  <si>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</si>
  <si>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</si>
  <si>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</si>
  <si>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</si>
  <si>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</si>
  <si>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</si>
  <si>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</si>
  <si>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</si>
  <si>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</si>
  <si>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</si>
  <si>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</si>
  <si>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</si>
  <si>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</si>
  <si>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</si>
  <si>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</si>
  <si>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</si>
  <si>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</si>
  <si>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</si>
  <si>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</si>
  <si>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</si>
  <si>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</si>
  <si>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</si>
  <si>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</si>
  <si>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</si>
  <si>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</si>
  <si>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</si>
  <si>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</si>
  <si>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</si>
  <si>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</si>
  <si>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</si>
  <si>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</si>
  <si>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</si>
  <si>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</si>
  <si>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</si>
  <si>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</si>
  <si>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</si>
  <si>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</si>
  <si>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</si>
  <si>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</si>
  <si>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</si>
  <si>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</si>
  <si>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</si>
  <si>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</si>
  <si>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</si>
  <si>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</si>
  <si>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</si>
  <si>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</si>
  <si>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</si>
  <si>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</si>
  <si>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</si>
  <si>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</si>
  <si>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</si>
  <si>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</si>
  <si>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</si>
  <si>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</si>
  <si>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</si>
  <si>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</si>
  <si>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</si>
  <si>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</si>
  <si>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</si>
  <si>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</si>
  <si>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</si>
  <si>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</si>
  <si>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</si>
  <si>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</si>
  <si>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</si>
  <si>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</si>
  <si>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</si>
  <si>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</si>
  <si>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</si>
  <si>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</si>
  <si>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</si>
  <si>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</si>
  <si>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</si>
  <si>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</si>
  <si>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</si>
  <si>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</si>
  <si>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</si>
  <si>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</si>
  <si>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</si>
  <si>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</si>
  <si>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</si>
  <si>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</si>
  <si>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</si>
  <si>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</si>
  <si>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</si>
  <si>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</si>
  <si>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</si>
  <si>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</si>
  <si>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</si>
  <si>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</si>
  <si>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</si>
  <si>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</si>
  <si>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</si>
  <si>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</si>
  <si>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</si>
  <si>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</si>
  <si>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</si>
  <si>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</si>
  <si>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</si>
  <si>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</si>
  <si>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</si>
  <si>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</si>
  <si>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</si>
  <si>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</si>
  <si>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</si>
  <si>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</si>
  <si>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</si>
  <si>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</si>
  <si>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</si>
  <si>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</si>
  <si>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</si>
  <si>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</si>
  <si>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</si>
  <si>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</si>
  <si>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</si>
  <si>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</si>
  <si>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</si>
  <si>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</si>
  <si>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</si>
  <si>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</si>
  <si>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</si>
  <si>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</si>
  <si>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</si>
  <si>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</si>
  <si>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</si>
  <si>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</si>
  <si>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</si>
  <si>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</si>
  <si>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</si>
  <si>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</si>
  <si>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</si>
  <si>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</si>
  <si>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</si>
  <si>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</si>
  <si>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</si>
  <si>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</si>
  <si>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</si>
  <si>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</si>
  <si>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</si>
  <si>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</si>
  <si>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</si>
  <si>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</si>
  <si>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</si>
  <si>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</si>
  <si>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</si>
  <si>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</si>
  <si>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</si>
  <si>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</si>
  <si>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</si>
  <si>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</si>
  <si>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</si>
  <si>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</si>
  <si>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</si>
  <si>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</si>
  <si>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</si>
  <si>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</si>
  <si>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</si>
  <si>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</si>
  <si>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</si>
  <si>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</si>
  <si>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</si>
  <si>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</si>
  <si>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</si>
  <si>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</si>
  <si>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</si>
  <si>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</si>
  <si>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</si>
  <si>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</si>
  <si>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</si>
  <si>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</si>
  <si>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</si>
  <si>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</si>
  <si>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</si>
  <si>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</si>
  <si>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</si>
  <si>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</si>
  <si>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</si>
  <si>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</si>
  <si>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</si>
  <si>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</si>
  <si>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</si>
  <si>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</si>
  <si>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</si>
  <si>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</si>
  <si>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</si>
  <si>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</si>
  <si>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</si>
  <si>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</si>
  <si>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</si>
  <si>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</si>
  <si>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</si>
  <si>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</si>
  <si>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</si>
  <si>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</si>
  <si>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</si>
  <si>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</si>
  <si>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</si>
  <si>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</si>
  <si>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</si>
  <si>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</si>
  <si>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</si>
  <si>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</si>
  <si>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</si>
  <si>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</si>
  <si>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</si>
  <si>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</si>
  <si>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</si>
  <si>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</si>
  <si>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</si>
  <si>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</si>
  <si>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</si>
  <si>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</si>
  <si>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</si>
  <si>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</si>
  <si>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</si>
  <si>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</si>
  <si>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</si>
  <si>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</si>
  <si>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</si>
  <si>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</si>
  <si>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</si>
  <si>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</si>
  <si>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</si>
  <si>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</si>
  <si>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</si>
  <si>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</si>
  <si>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</si>
  <si>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</si>
  <si>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</si>
  <si>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</si>
  <si>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</si>
  <si>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</si>
  <si>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</si>
  <si>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</si>
  <si>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</si>
  <si>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</si>
  <si>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</si>
  <si>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</si>
  <si>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</si>
  <si>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</si>
  <si>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</si>
  <si>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</si>
  <si>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</si>
  <si>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</si>
  <si>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</si>
  <si>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</si>
  <si>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</si>
  <si>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</si>
  <si>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</si>
  <si>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</si>
  <si>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</si>
  <si>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</si>
  <si>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</si>
  <si>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</si>
  <si>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</si>
  <si>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</si>
  <si>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</si>
  <si>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</si>
  <si>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</si>
  <si>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</si>
  <si>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</si>
  <si>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</si>
  <si>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</si>
  <si>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</si>
  <si>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</si>
  <si>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</si>
  <si>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</si>
  <si>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</si>
  <si>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</si>
  <si>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</si>
  <si>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</si>
  <si>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</si>
  <si>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</si>
  <si>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</si>
  <si>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</si>
  <si>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</si>
  <si>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</si>
  <si>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</si>
  <si>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</si>
  <si>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</si>
  <si>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</si>
  <si>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</si>
  <si>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</si>
  <si>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</si>
  <si>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</si>
  <si>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</si>
  <si>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</si>
  <si>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</si>
  <si>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</si>
  <si>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</si>
  <si>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</si>
  <si>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</si>
  <si>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</si>
  <si>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</si>
  <si>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</si>
  <si>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</si>
  <si>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</si>
  <si>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</si>
  <si>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</si>
  <si>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</si>
  <si>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</si>
  <si>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</si>
  <si>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</si>
  <si>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</si>
  <si>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</si>
  <si>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</si>
  <si>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</si>
  <si>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</si>
  <si>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</si>
  <si>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</si>
  <si>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</si>
  <si>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</si>
  <si>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</si>
  <si>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</si>
  <si>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</si>
  <si>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</si>
  <si>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</si>
  <si>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</si>
  <si>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</si>
  <si>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</si>
  <si>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</si>
  <si>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</si>
  <si>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</si>
  <si>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</si>
  <si>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</si>
  <si>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</si>
  <si>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</si>
  <si>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</si>
  <si>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</si>
  <si>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</si>
  <si>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</si>
  <si>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</si>
  <si>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</si>
  <si>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</si>
  <si>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</si>
  <si>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</si>
  <si>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</si>
  <si>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</si>
  <si>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</si>
  <si>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</si>
  <si>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</si>
  <si>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</si>
  <si>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</si>
  <si>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</si>
  <si>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</si>
  <si>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</si>
  <si>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</si>
  <si>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</si>
  <si>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</si>
  <si>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</si>
  <si>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</si>
  <si>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</si>
  <si>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</si>
  <si>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</si>
  <si>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</si>
  <si>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</si>
  <si>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</si>
  <si>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</si>
  <si>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</si>
  <si>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</si>
  <si>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</si>
  <si>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</si>
  <si>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</si>
  <si>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</si>
  <si>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</si>
  <si>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</si>
  <si>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</si>
  <si>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</si>
  <si>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</si>
  <si>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</si>
  <si>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</si>
  <si>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</si>
  <si>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</si>
  <si>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</si>
  <si>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</si>
  <si>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</si>
  <si>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</si>
  <si>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</si>
  <si>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</si>
  <si>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</si>
  <si>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</si>
  <si>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</si>
  <si>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</si>
  <si>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</si>
  <si>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</si>
  <si>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</si>
  <si>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</si>
  <si>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</si>
  <si>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</si>
  <si>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</si>
  <si>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</si>
  <si>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</si>
  <si>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</si>
  <si>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</si>
  <si>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</si>
  <si>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</si>
  <si>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</si>
  <si>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</si>
  <si>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</si>
  <si>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</si>
  <si>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</si>
  <si>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</si>
  <si>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</si>
  <si>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</si>
  <si>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</si>
  <si>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</si>
  <si>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</si>
  <si>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</si>
  <si>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</si>
  <si>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</si>
  <si>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</si>
  <si>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</si>
  <si>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</si>
  <si>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</si>
  <si>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</si>
  <si>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</si>
  <si>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</si>
  <si>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</si>
  <si>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</si>
  <si>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</si>
  <si>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</si>
  <si>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</si>
  <si>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</si>
  <si>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</si>
  <si>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</si>
  <si>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</si>
  <si>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</si>
  <si>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</si>
  <si>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</si>
  <si>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</si>
  <si>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</si>
  <si>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</si>
  <si>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</si>
  <si>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</si>
  <si>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</si>
  <si>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</si>
  <si>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</si>
  <si>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</si>
  <si>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</si>
  <si>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</si>
  <si>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</si>
  <si>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</si>
  <si>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</si>
  <si>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</si>
  <si>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</si>
  <si>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</si>
  <si>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</si>
  <si>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</si>
  <si>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</si>
  <si>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</si>
  <si>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</si>
  <si>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</si>
  <si>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</si>
  <si>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</si>
  <si>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</si>
  <si>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</si>
  <si>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</si>
  <si>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</si>
  <si>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</si>
  <si>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</si>
  <si>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</si>
  <si>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</si>
  <si>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</si>
  <si>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</si>
  <si>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</si>
  <si>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</si>
  <si>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</si>
  <si>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</si>
  <si>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</si>
  <si>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</si>
  <si>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</si>
  <si>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</si>
  <si>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</si>
  <si>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</si>
  <si>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</si>
  <si>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</si>
  <si>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</si>
  <si>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</si>
  <si>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</si>
  <si>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</si>
  <si>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</si>
  <si>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</si>
  <si>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</si>
  <si>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</si>
  <si>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</si>
  <si>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</si>
  <si>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</si>
  <si>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</si>
  <si>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</si>
  <si>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</si>
  <si>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</si>
  <si>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</si>
  <si>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</si>
  <si>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</si>
  <si>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</si>
  <si>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</si>
  <si>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</si>
  <si>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</si>
  <si>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</si>
  <si>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</si>
  <si>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</si>
  <si>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</si>
  <si>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</si>
  <si>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</si>
  <si>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</si>
  <si>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</si>
  <si>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</si>
  <si>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</si>
  <si>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</si>
  <si>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</si>
  <si>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</si>
  <si>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</si>
  <si>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</si>
  <si>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</si>
  <si>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</si>
  <si>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</si>
  <si>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</si>
  <si>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</si>
  <si>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</si>
  <si>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</si>
  <si>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</si>
  <si>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</si>
  <si>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</si>
  <si>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</si>
  <si>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</si>
  <si>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</si>
  <si>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</si>
  <si>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</si>
  <si>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</si>
  <si>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</si>
  <si>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</si>
  <si>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</si>
  <si>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</si>
  <si>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</si>
  <si>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</si>
  <si>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</si>
  <si>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</si>
  <si>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</si>
  <si>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</si>
  <si>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</si>
  <si>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</si>
  <si>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</si>
  <si>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</si>
  <si>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</si>
  <si>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</si>
  <si>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</si>
  <si>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</si>
  <si>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</si>
  <si>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</si>
  <si>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</si>
  <si>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</si>
  <si>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</si>
  <si>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</si>
  <si>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</si>
  <si>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</si>
  <si>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</si>
  <si>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</si>
  <si>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</si>
  <si>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</si>
  <si>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</si>
  <si>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</si>
  <si>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</si>
  <si>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</si>
  <si>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</si>
  <si>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</si>
  <si>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</si>
  <si>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</si>
  <si>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</si>
  <si>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</si>
  <si>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</si>
  <si>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</si>
  <si>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</si>
  <si>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</si>
  <si>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</si>
  <si>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</si>
  <si>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</si>
  <si>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</si>
  <si>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</si>
  <si>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</si>
  <si>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</si>
  <si>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</si>
  <si>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</si>
  <si>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</si>
  <si>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</si>
  <si>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</si>
  <si>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</si>
  <si>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</si>
  <si>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</si>
  <si>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</si>
  <si>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</si>
  <si>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</si>
  <si>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</si>
  <si>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</si>
  <si>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</si>
  <si>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</si>
  <si>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</si>
  <si>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</si>
  <si>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</si>
  <si>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</si>
  <si>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</si>
  <si>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</si>
  <si>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</si>
  <si>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</si>
  <si>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</si>
  <si>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</si>
  <si>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</si>
  <si>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</si>
  <si>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</si>
  <si>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</si>
  <si>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</si>
  <si>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</si>
  <si>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</si>
  <si>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</si>
  <si>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</si>
  <si>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</si>
  <si>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</si>
  <si>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</si>
  <si>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</si>
  <si>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</si>
  <si>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</si>
  <si>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</si>
  <si>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</si>
  <si>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</si>
  <si>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</si>
  <si>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</si>
  <si>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</si>
  <si>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</si>
  <si>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</si>
  <si>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</si>
  <si>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</si>
  <si>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</si>
  <si>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</si>
  <si>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</si>
  <si>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</si>
  <si>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</si>
  <si>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</si>
  <si>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</si>
  <si>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</si>
  <si>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</si>
  <si>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</si>
  <si>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</si>
  <si>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</si>
  <si>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</si>
  <si>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</si>
  <si>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</si>
  <si>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</si>
  <si>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</si>
  <si>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</si>
  <si>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</si>
  <si>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</si>
  <si>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</si>
  <si>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</si>
  <si>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</si>
  <si>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</si>
  <si>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</si>
  <si>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</si>
  <si>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</si>
  <si>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</si>
  <si>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</si>
  <si>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</si>
  <si>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</si>
  <si>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</si>
  <si>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</si>
  <si>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</si>
  <si>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</si>
  <si>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</si>
  <si>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</si>
  <si>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</si>
  <si>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</si>
  <si>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</si>
  <si>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</si>
  <si>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</si>
  <si>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</si>
  <si>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</si>
  <si>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</si>
  <si>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</si>
  <si>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</si>
  <si>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</si>
  <si>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</si>
  <si>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</si>
  <si>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</si>
  <si>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</si>
  <si>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</si>
  <si>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</si>
  <si>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</si>
  <si>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</si>
  <si>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</si>
  <si>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</si>
  <si>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</si>
  <si>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</si>
  <si>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</si>
  <si>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</si>
  <si>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</si>
  <si>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</si>
  <si>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</si>
  <si>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</si>
  <si>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</si>
  <si>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</si>
  <si>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</si>
  <si>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</si>
  <si>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</si>
  <si>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</si>
  <si>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</si>
  <si>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</si>
  <si>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</si>
  <si>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</si>
  <si>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</si>
  <si>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</si>
  <si>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</si>
  <si>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</si>
  <si>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</si>
  <si>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</si>
  <si>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</si>
  <si>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</si>
  <si>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</si>
  <si>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</si>
  <si>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</si>
  <si>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</si>
  <si>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</si>
  <si>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</si>
  <si>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</si>
  <si>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</si>
  <si>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</si>
  <si>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</si>
  <si>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</si>
  <si>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</si>
  <si>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</si>
  <si>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</si>
  <si>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</si>
  <si>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</si>
  <si>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</si>
  <si>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</si>
  <si>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</si>
  <si>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</si>
  <si>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</si>
  <si>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</si>
  <si>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</si>
  <si>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</si>
  <si>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</si>
  <si>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</si>
  <si>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</si>
  <si>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</si>
  <si>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</si>
  <si>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</si>
  <si>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</si>
  <si>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</si>
  <si>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</si>
  <si>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</si>
  <si>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</si>
  <si>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</si>
  <si>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</si>
  <si>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</si>
  <si>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</si>
  <si>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</si>
  <si>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</si>
  <si>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</si>
  <si>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</si>
  <si>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</si>
  <si>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</si>
  <si>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</si>
  <si>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</si>
  <si>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</si>
  <si>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</si>
  <si>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</si>
  <si>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</si>
  <si>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</si>
  <si>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</si>
  <si>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</si>
  <si>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</si>
  <si>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</si>
  <si>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</si>
  <si>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</si>
  <si>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</si>
  <si>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</si>
  <si>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</si>
  <si>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</si>
  <si>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</si>
  <si>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</si>
  <si>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</si>
  <si>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</si>
  <si>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</si>
  <si>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</si>
  <si>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</si>
  <si>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</si>
  <si>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</si>
  <si>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</si>
  <si>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</si>
  <si>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</si>
  <si>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</si>
  <si>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</si>
  <si>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</si>
  <si>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</si>
  <si>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</si>
  <si>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</si>
  <si>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</si>
  <si>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</si>
  <si>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</si>
  <si>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</si>
  <si>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</si>
  <si>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</si>
  <si>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</si>
  <si>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</si>
  <si>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</si>
  <si>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</si>
  <si>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</si>
  <si>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</si>
  <si>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</si>
  <si>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</si>
  <si>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</si>
  <si>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</si>
  <si>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</si>
  <si>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</si>
  <si>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</si>
  <si>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</si>
  <si>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</si>
  <si>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</si>
  <si>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</si>
  <si>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</si>
  <si>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</si>
  <si>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</si>
  <si>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</si>
  <si>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</si>
  <si>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</si>
  <si>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</si>
  <si>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</si>
  <si>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</si>
  <si>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</si>
  <si>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</si>
  <si>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</si>
  <si>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</si>
  <si>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</si>
  <si>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</si>
  <si>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</si>
  <si>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</si>
  <si>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</si>
  <si>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</si>
  <si>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</si>
  <si>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</si>
  <si>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</si>
  <si>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</si>
  <si>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</si>
  <si>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</si>
  <si>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</si>
  <si>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</si>
  <si>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</si>
  <si>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</si>
  <si>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</si>
  <si>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</si>
  <si>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</si>
  <si>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</si>
  <si>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</si>
  <si>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</si>
  <si>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</si>
  <si>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</si>
  <si>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</si>
  <si>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</si>
  <si>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</si>
  <si>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</si>
  <si>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</si>
  <si>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</si>
  <si>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</si>
  <si>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</si>
  <si>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</si>
  <si>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</si>
  <si>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</si>
  <si>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</si>
  <si>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</si>
  <si>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</si>
  <si>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</si>
  <si>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</si>
  <si>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</si>
  <si>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</si>
  <si>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</si>
  <si>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</si>
  <si>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</si>
  <si>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</si>
  <si>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</si>
  <si>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</si>
  <si>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</si>
  <si>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</si>
  <si>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</si>
  <si>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</si>
  <si>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</si>
  <si>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</si>
  <si>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</si>
  <si>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</si>
  <si>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</si>
  <si>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</si>
  <si>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</si>
  <si>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</si>
  <si>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</si>
  <si>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</si>
  <si>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</si>
  <si>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</si>
  <si>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</si>
  <si>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</si>
  <si>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</si>
  <si>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</si>
  <si>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</si>
  <si>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</si>
  <si>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</si>
  <si>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</si>
  <si>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</si>
  <si>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</si>
  <si>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</si>
  <si>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</si>
  <si>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</si>
  <si>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</si>
  <si>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</si>
  <si>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</si>
  <si>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</si>
  <si>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</si>
  <si>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</si>
  <si>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</si>
  <si>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</si>
  <si>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</si>
  <si>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</si>
  <si>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</si>
  <si>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</si>
  <si>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</si>
  <si>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</si>
  <si>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</si>
  <si>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</si>
  <si>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</si>
  <si>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</si>
  <si>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</si>
  <si>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</si>
  <si>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</si>
  <si>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</si>
  <si>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</si>
  <si>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</si>
  <si>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</si>
  <si>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</si>
  <si>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</si>
  <si>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</si>
  <si>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</si>
  <si>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</si>
  <si>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</si>
  <si>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</si>
  <si>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</si>
  <si>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</si>
  <si>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</si>
  <si>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</si>
  <si>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</si>
  <si>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</si>
  <si>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</si>
  <si>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</si>
  <si>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</si>
  <si>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</si>
  <si>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</si>
  <si>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</si>
  <si>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</si>
  <si>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</si>
  <si>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</si>
  <si>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</si>
  <si>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</si>
  <si>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</si>
  <si>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</si>
  <si>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</si>
  <si>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</si>
  <si>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</si>
  <si>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</si>
  <si>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</si>
  <si>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</si>
  <si>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</si>
  <si>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</si>
  <si>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</si>
  <si>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</si>
  <si>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</si>
  <si>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</si>
  <si>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</si>
  <si>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</si>
  <si>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</si>
  <si>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</si>
  <si>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</si>
  <si>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</si>
  <si>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</si>
  <si>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</si>
  <si>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</si>
  <si>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</si>
  <si>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</si>
  <si>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</si>
  <si>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</si>
  <si>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</si>
  <si>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</si>
  <si>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</si>
  <si>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</si>
  <si>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</si>
  <si>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</si>
  <si>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</si>
  <si>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</si>
  <si>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</si>
  <si>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</si>
  <si>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</si>
  <si>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</si>
  <si>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</si>
  <si>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</si>
  <si>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</si>
  <si>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</si>
  <si>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</si>
  <si>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</si>
  <si>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</si>
  <si>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</si>
  <si>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</si>
  <si>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</si>
  <si>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</si>
  <si>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</si>
  <si>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</si>
  <si>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</si>
  <si>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</si>
  <si>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</si>
  <si>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</si>
  <si>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</si>
  <si>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</si>
  <si>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</si>
  <si>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</si>
  <si>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</si>
  <si>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</si>
  <si>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</si>
  <si>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</si>
  <si>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</si>
  <si>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</si>
  <si>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</si>
  <si>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</si>
  <si>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</si>
  <si>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</si>
  <si>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</si>
  <si>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</si>
  <si>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</si>
  <si>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</si>
  <si>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</si>
  <si>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</si>
  <si>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</si>
  <si>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</si>
  <si>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</si>
  <si>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</si>
  <si>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</si>
  <si>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</si>
  <si>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</si>
  <si>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</si>
  <si>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</si>
  <si>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</si>
  <si>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</si>
  <si>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</si>
  <si>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</si>
  <si>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</si>
  <si>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</si>
  <si>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</si>
  <si>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</si>
  <si>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</si>
  <si>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</si>
  <si>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</si>
  <si>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</si>
  <si>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</si>
  <si>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</si>
  <si>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</si>
  <si>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</si>
  <si>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</si>
  <si>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</si>
  <si>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</si>
  <si>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</si>
  <si>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</si>
  <si>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</si>
  <si>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</si>
  <si>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</si>
  <si>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</si>
  <si>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</si>
  <si>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</si>
  <si>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</si>
  <si>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</si>
  <si>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</si>
  <si>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</si>
  <si>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</si>
  <si>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</si>
  <si>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</si>
  <si>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</si>
  <si>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</si>
  <si>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</si>
  <si>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</si>
  <si>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</si>
  <si>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</si>
  <si>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</si>
  <si>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</si>
  <si>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</si>
  <si>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</si>
  <si>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</si>
  <si>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</si>
  <si>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</si>
  <si>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</si>
  <si>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</si>
  <si>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</si>
  <si>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</si>
  <si>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</si>
  <si>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</si>
  <si>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</si>
  <si>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</si>
  <si>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</si>
  <si>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</si>
  <si>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</si>
  <si>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</si>
  <si>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</si>
  <si>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</si>
  <si>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</si>
  <si>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</si>
  <si>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</si>
  <si>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</si>
  <si>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</si>
  <si>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</si>
  <si>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</si>
  <si>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</si>
  <si>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</si>
  <si>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</si>
  <si>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</si>
  <si>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</si>
  <si>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</si>
  <si>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</si>
  <si>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</si>
  <si>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</si>
  <si>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</si>
  <si>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</si>
  <si>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</si>
  <si>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</si>
  <si>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</si>
  <si>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</si>
  <si>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</si>
  <si>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</si>
  <si>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</si>
  <si>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</si>
  <si>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</si>
  <si>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</si>
  <si>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</si>
  <si>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</si>
  <si>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</si>
  <si>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</si>
  <si>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</si>
  <si>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</si>
  <si>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</si>
  <si>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</si>
  <si>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</si>
  <si>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</si>
  <si>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</si>
  <si>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</si>
  <si>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</si>
  <si>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</si>
  <si>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</si>
  <si>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</si>
  <si>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</si>
  <si>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</si>
  <si>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</si>
  <si>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</si>
  <si>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</si>
  <si>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</si>
  <si>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</si>
  <si>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</si>
  <si>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</si>
  <si>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</si>
  <si>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</si>
  <si>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</si>
  <si>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</si>
  <si>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</si>
  <si>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</si>
  <si>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</si>
  <si>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</si>
  <si>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</si>
  <si>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</si>
  <si>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</si>
  <si>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</si>
  <si>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</si>
  <si>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</si>
  <si>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</si>
  <si>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</si>
  <si>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</si>
  <si>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</si>
  <si>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</si>
  <si>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</si>
  <si>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</si>
  <si>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</si>
  <si>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</si>
  <si>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</si>
  <si>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</si>
  <si>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</si>
  <si>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</si>
  <si>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</si>
  <si>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</si>
  <si>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</si>
  <si>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</si>
  <si>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</si>
  <si>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</si>
  <si>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</si>
  <si>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</si>
  <si>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</si>
  <si>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</si>
  <si>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</si>
  <si>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</si>
  <si>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</si>
  <si>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</si>
  <si>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</si>
  <si>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</si>
  <si>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</si>
  <si>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</si>
  <si>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</si>
  <si>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</si>
  <si>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</si>
  <si>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</si>
  <si>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</si>
  <si>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</si>
  <si>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</si>
  <si>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</si>
  <si>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</si>
  <si>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</si>
  <si>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</si>
  <si>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</si>
  <si>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</si>
  <si>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</si>
  <si>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</si>
  <si>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</si>
  <si>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</si>
  <si>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</si>
  <si>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</si>
  <si>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</si>
  <si>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</si>
  <si>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</si>
  <si>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</si>
  <si>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</si>
  <si>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</si>
  <si>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</si>
  <si>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</si>
  <si>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</si>
  <si>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</si>
  <si>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</si>
  <si>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</si>
  <si>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</si>
  <si>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</si>
  <si>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</si>
  <si>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</si>
  <si>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</si>
  <si>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</si>
  <si>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</si>
  <si>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</si>
  <si>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</si>
  <si>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</si>
  <si>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</si>
  <si>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</si>
  <si>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</si>
  <si>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</si>
  <si>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</si>
  <si>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</si>
  <si>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</si>
  <si>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</si>
  <si>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</si>
  <si>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</si>
  <si>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</si>
  <si>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</si>
  <si>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</si>
  <si>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</si>
  <si>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</si>
  <si>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</si>
  <si>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</si>
  <si>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</si>
  <si>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</si>
  <si>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</si>
  <si>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</si>
  <si>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</si>
  <si>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</si>
  <si>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</si>
  <si>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</si>
  <si>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</si>
  <si>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</si>
  <si>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</si>
  <si>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</si>
  <si>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</si>
  <si>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</si>
  <si>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</si>
  <si>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</si>
  <si>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</si>
  <si>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</si>
  <si>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</si>
  <si>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</si>
  <si>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</si>
  <si>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</si>
  <si>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</si>
  <si>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</si>
  <si>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</si>
  <si>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</si>
  <si>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</si>
  <si>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</si>
  <si>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</si>
  <si>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</si>
  <si>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</si>
  <si>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</si>
  <si>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</si>
  <si>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</si>
  <si>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</si>
  <si>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</si>
  <si>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</si>
  <si>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</si>
  <si>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</si>
  <si>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</si>
  <si>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</si>
  <si>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</si>
  <si>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</si>
  <si>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</si>
  <si>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</si>
  <si>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</si>
  <si>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</si>
  <si>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</si>
  <si>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</si>
  <si>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</si>
  <si>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</si>
  <si>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</si>
  <si>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</si>
  <si>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</si>
  <si>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</si>
  <si>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</si>
  <si>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</si>
  <si>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</si>
  <si>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</si>
  <si>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</si>
  <si>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</si>
  <si>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</si>
  <si>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</si>
  <si>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</si>
  <si>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</si>
  <si>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</si>
  <si>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</si>
  <si>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</si>
  <si>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</si>
  <si>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</si>
  <si>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</si>
  <si>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</si>
  <si>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</si>
  <si>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</si>
  <si>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</si>
  <si>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</si>
  <si>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</si>
  <si>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</si>
  <si>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</si>
  <si>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</si>
  <si>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</si>
  <si>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</si>
  <si>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</si>
  <si>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</si>
  <si>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</si>
  <si>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</si>
  <si>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</si>
  <si>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</si>
  <si>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</si>
  <si>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</si>
  <si>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</si>
  <si>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</si>
  <si>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</si>
  <si>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</si>
  <si>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</si>
  <si>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</si>
  <si>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</si>
  <si>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</si>
  <si>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</si>
  <si>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</si>
  <si>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</si>
  <si>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</si>
  <si>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</si>
  <si>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</si>
  <si>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</si>
  <si>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</si>
  <si>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</si>
  <si>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</si>
  <si>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</si>
  <si>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</si>
  <si>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</si>
  <si>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</si>
  <si>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</si>
  <si>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</si>
  <si>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</si>
  <si>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</si>
  <si>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</si>
  <si>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</si>
  <si>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</si>
  <si>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</si>
  <si>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</si>
  <si>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</si>
  <si>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</si>
  <si>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</si>
  <si>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</si>
  <si>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</si>
  <si>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</si>
  <si>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</si>
  <si>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</si>
  <si>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</si>
  <si>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</si>
  <si>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</si>
  <si>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</si>
  <si>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</si>
  <si>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</si>
  <si>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</si>
  <si>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</si>
  <si>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</si>
  <si>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</si>
  <si>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</si>
  <si>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</si>
  <si>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</si>
  <si>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</si>
  <si>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</si>
  <si>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</si>
  <si>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</si>
  <si>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</si>
  <si>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</si>
  <si>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</si>
  <si>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</si>
  <si>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</si>
  <si>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</si>
  <si>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</si>
  <si>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</si>
  <si>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</si>
  <si>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</si>
  <si>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</si>
  <si>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</si>
  <si>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</si>
  <si>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</si>
  <si>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</si>
  <si>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</si>
  <si>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</si>
  <si>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</si>
  <si>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</si>
  <si>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</si>
  <si>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</si>
  <si>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</si>
  <si>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</si>
  <si>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</si>
  <si>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</si>
  <si>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</si>
  <si>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</si>
  <si>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</si>
  <si>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</si>
  <si>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</si>
  <si>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</si>
  <si>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</si>
  <si>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</si>
  <si>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</si>
  <si>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</si>
  <si>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</si>
  <si>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</si>
  <si>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</si>
  <si>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</si>
  <si>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</si>
  <si>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</si>
  <si>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</si>
  <si>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</si>
  <si>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</si>
  <si>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</si>
  <si>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</si>
  <si>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</si>
  <si>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</si>
  <si>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</si>
  <si>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</si>
  <si>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</si>
  <si>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</si>
  <si>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</si>
  <si>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</si>
  <si>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</si>
  <si>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</si>
  <si>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</si>
  <si>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</si>
  <si>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</si>
  <si>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</si>
  <si>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</si>
  <si>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</si>
  <si>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</si>
  <si>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</si>
  <si>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</si>
  <si>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</si>
  <si>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</si>
  <si>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</si>
  <si>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</si>
  <si>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</si>
  <si>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</si>
  <si>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</si>
  <si>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</si>
  <si>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</si>
  <si>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</si>
  <si>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</si>
  <si>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</si>
  <si>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</si>
  <si>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</si>
  <si>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</si>
  <si>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</si>
  <si>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</si>
  <si>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</si>
  <si>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</si>
  <si>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</si>
  <si>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</si>
  <si>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</si>
  <si>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</si>
  <si>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</si>
  <si>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</si>
  <si>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</si>
  <si>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</si>
  <si>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</si>
  <si>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</si>
  <si>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</si>
  <si>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</si>
  <si>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</si>
  <si>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</si>
  <si>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</si>
  <si>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</si>
  <si>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</si>
  <si>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</si>
  <si>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</si>
  <si>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</si>
  <si>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</si>
  <si>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</si>
  <si>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</si>
  <si>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</si>
  <si>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</si>
  <si>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</si>
  <si>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</si>
  <si>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</si>
  <si>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</si>
  <si>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</si>
  <si>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</si>
  <si>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</si>
  <si>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</si>
  <si>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</si>
  <si>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</si>
  <si>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</si>
  <si>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</si>
  <si>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</si>
  <si>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</si>
  <si>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</si>
  <si>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</si>
  <si>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</si>
  <si>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</si>
  <si>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</si>
  <si>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</si>
  <si>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</si>
  <si>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</si>
  <si>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</si>
  <si>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</si>
  <si>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</si>
  <si>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</si>
  <si>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</si>
  <si>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</si>
  <si>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</si>
  <si>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</si>
  <si>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</si>
  <si>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</si>
  <si>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</si>
  <si>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</si>
  <si>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</si>
  <si>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</si>
  <si>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</si>
  <si>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</si>
  <si>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</si>
  <si>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</si>
  <si>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</si>
  <si>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</si>
  <si>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</si>
  <si>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</si>
  <si>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</si>
  <si>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</si>
  <si>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</si>
  <si>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</si>
  <si>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</si>
  <si>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</si>
  <si>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</si>
  <si>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</si>
  <si>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</si>
  <si>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</si>
  <si>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</si>
  <si>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</si>
  <si>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</si>
  <si>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</si>
  <si>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</si>
  <si>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</si>
  <si>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</si>
  <si>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</si>
  <si>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</si>
  <si>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</si>
  <si>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</si>
  <si>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</si>
  <si>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</si>
  <si>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</si>
  <si>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</si>
  <si>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</si>
  <si>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</si>
  <si>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</si>
  <si>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</si>
  <si>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</si>
  <si>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</si>
  <si>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</si>
  <si>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</si>
  <si>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</si>
  <si>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</si>
  <si>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</si>
  <si>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</si>
  <si>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</si>
  <si>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</si>
  <si>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</si>
  <si>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</si>
  <si>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</si>
  <si>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</si>
  <si>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</si>
  <si>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</si>
  <si>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</si>
  <si>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</si>
  <si>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</si>
  <si>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</si>
  <si>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</si>
  <si>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</si>
  <si>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</si>
  <si>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</si>
  <si>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</si>
  <si>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</si>
  <si>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</si>
  <si>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</si>
  <si>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</si>
  <si>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</si>
  <si>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</si>
  <si>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</si>
  <si>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</si>
  <si>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</si>
  <si>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</si>
  <si>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</si>
  <si>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</si>
  <si>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</si>
  <si>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</si>
  <si>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</si>
  <si>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</si>
  <si>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</si>
  <si>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</si>
  <si>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</si>
  <si>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</si>
  <si>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</si>
  <si>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</si>
  <si>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</si>
  <si>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</si>
  <si>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</si>
  <si>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</si>
  <si>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</si>
  <si>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</si>
  <si>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</si>
  <si>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</si>
  <si>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</si>
  <si>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</si>
  <si>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</si>
  <si>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</si>
  <si>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</si>
  <si>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</si>
  <si>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</si>
  <si>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</si>
  <si>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</si>
  <si>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</si>
  <si>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</si>
  <si>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</si>
  <si>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</si>
  <si>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</si>
  <si>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</si>
  <si>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</si>
  <si>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</si>
  <si>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</si>
  <si>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</si>
  <si>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</si>
  <si>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</si>
  <si>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</si>
  <si>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</si>
  <si>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</si>
  <si>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</si>
  <si>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</si>
  <si>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</si>
  <si>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</si>
  <si>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</si>
  <si>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</si>
  <si>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</si>
  <si>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</si>
  <si>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</si>
  <si>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</si>
  <si>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</si>
  <si>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</si>
  <si>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</si>
  <si>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</si>
  <si>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</si>
  <si>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</si>
  <si>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</si>
  <si>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</si>
  <si>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</si>
  <si>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</si>
  <si>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</si>
  <si>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</si>
  <si>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</si>
  <si>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</si>
  <si>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</si>
  <si>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</si>
  <si>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</si>
  <si>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</si>
  <si>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</si>
  <si>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</si>
  <si>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</si>
  <si>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</si>
  <si>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</si>
  <si>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</si>
  <si>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</si>
  <si>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</si>
  <si>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</si>
  <si>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</si>
  <si>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</si>
  <si>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</si>
  <si>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</si>
  <si>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</si>
  <si>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</si>
  <si>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</si>
  <si>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</si>
  <si>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</si>
  <si>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</si>
  <si>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</si>
  <si>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</si>
  <si>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</si>
  <si>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</si>
  <si>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</si>
  <si>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</si>
  <si>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</si>
  <si>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</si>
  <si>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</si>
  <si>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</si>
  <si>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</si>
  <si>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</si>
  <si>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</si>
  <si>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</si>
  <si>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</si>
  <si>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</si>
  <si>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</si>
  <si>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</si>
  <si>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</si>
  <si>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</si>
  <si>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</si>
  <si>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</si>
  <si>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</si>
  <si>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</si>
  <si>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</si>
  <si>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</si>
  <si>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</si>
  <si>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</si>
  <si>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</si>
  <si>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</si>
  <si>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</si>
  <si>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</si>
  <si>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</si>
  <si>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</si>
  <si>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</si>
  <si>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</si>
  <si>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</si>
  <si>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</si>
  <si>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</si>
  <si>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</si>
  <si>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</si>
  <si>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</si>
  <si>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</si>
  <si>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</si>
  <si>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</si>
  <si>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</si>
  <si>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</si>
  <si>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</si>
  <si>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</si>
  <si>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</si>
  <si>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</si>
  <si>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</si>
  <si>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</si>
  <si>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</si>
  <si>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</si>
  <si>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</si>
  <si>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</si>
  <si>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</si>
  <si>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</si>
  <si>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</si>
  <si>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</si>
  <si>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</si>
  <si>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</si>
  <si>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</si>
  <si>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</si>
  <si>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</si>
  <si>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</si>
  <si>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</si>
  <si>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</si>
  <si>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</si>
  <si>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</si>
  <si>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</si>
  <si>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</si>
  <si>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</si>
  <si>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</si>
  <si>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</si>
  <si>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</si>
  <si>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</si>
  <si>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</si>
  <si>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</si>
  <si>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</si>
  <si>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</si>
  <si>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</si>
  <si>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</si>
  <si>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</si>
  <si>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</si>
  <si>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</si>
  <si>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</si>
  <si>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</si>
  <si>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</si>
  <si>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</si>
  <si>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</si>
  <si>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</si>
  <si>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</si>
  <si>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</si>
  <si>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</si>
  <si>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</si>
  <si>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</si>
  <si>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</si>
  <si>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</si>
  <si>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</si>
  <si>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</si>
  <si>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</si>
  <si>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</si>
  <si>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</si>
  <si>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</si>
  <si>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</si>
  <si>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</si>
  <si>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</si>
  <si>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</si>
  <si>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</si>
  <si>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</si>
  <si>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</si>
  <si>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</si>
  <si>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</si>
  <si>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</si>
  <si>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</si>
  <si>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</si>
  <si>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</si>
  <si>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</si>
  <si>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</si>
  <si>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</si>
  <si>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</si>
  <si>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</si>
  <si>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</si>
  <si>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</si>
  <si>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</si>
  <si>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</si>
  <si>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</si>
  <si>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</si>
  <si>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</si>
  <si>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</si>
  <si>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</si>
  <si>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</si>
  <si>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</si>
  <si>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</si>
  <si>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</si>
  <si>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</si>
  <si>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</si>
  <si>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</si>
  <si>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</si>
  <si>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</si>
  <si>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</si>
  <si>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</si>
  <si>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</si>
  <si>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</si>
  <si>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</si>
  <si>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</si>
  <si>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</si>
  <si>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</si>
  <si>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</si>
  <si>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</si>
  <si>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</si>
  <si>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</si>
  <si>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</si>
  <si>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</si>
  <si>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</si>
  <si>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</si>
  <si>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</si>
  <si>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</si>
  <si>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</si>
  <si>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</si>
  <si>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</si>
  <si>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</si>
  <si>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</si>
  <si>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</si>
  <si>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</si>
  <si>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</si>
  <si>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</si>
  <si>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</si>
  <si>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</si>
  <si>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</si>
  <si>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</si>
  <si>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</si>
  <si>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</si>
  <si>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</si>
  <si>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</si>
  <si>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</si>
  <si>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</si>
  <si>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</si>
  <si>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</si>
  <si>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</si>
  <si>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</si>
  <si>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</si>
  <si>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</si>
  <si>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</si>
  <si>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</si>
  <si>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</si>
  <si>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</si>
  <si>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</si>
  <si>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</si>
  <si>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</si>
  <si>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</si>
  <si>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</si>
  <si>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</si>
  <si>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</si>
  <si>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</si>
  <si>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</si>
  <si>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</si>
  <si>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</si>
  <si>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</si>
  <si>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</si>
  <si>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</si>
  <si>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</si>
  <si>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</si>
  <si>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</si>
  <si>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</si>
  <si>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</si>
  <si>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</si>
  <si>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</si>
  <si>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</si>
  <si>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</si>
  <si>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</si>
  <si>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</si>
  <si>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</si>
  <si>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</si>
  <si>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</si>
  <si>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</si>
  <si>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</si>
  <si>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</si>
  <si>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</si>
  <si>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</si>
  <si>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</si>
  <si>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</si>
  <si>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</si>
  <si>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</si>
  <si>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</si>
  <si>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</si>
  <si>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</si>
  <si>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</si>
  <si>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</si>
  <si>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</si>
  <si>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</si>
  <si>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</si>
  <si>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</si>
  <si>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</si>
  <si>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</si>
  <si>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</si>
  <si>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</si>
  <si>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</si>
  <si>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</si>
  <si>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</si>
  <si>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</si>
  <si>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</si>
  <si>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</si>
  <si>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</si>
  <si>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</si>
  <si>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</si>
  <si>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</si>
  <si>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</si>
  <si>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</si>
  <si>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</si>
  <si>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</si>
  <si>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</si>
  <si>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</si>
  <si>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</si>
  <si>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</si>
  <si>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</si>
  <si>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</si>
  <si>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</si>
  <si>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</si>
  <si>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</si>
  <si>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</si>
  <si>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</si>
  <si>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</si>
  <si>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</si>
  <si>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</si>
  <si>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</si>
  <si>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</si>
  <si>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</si>
  <si>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</si>
  <si>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</si>
  <si>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</si>
  <si>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</si>
  <si>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</si>
  <si>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</si>
  <si>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</si>
  <si>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</si>
  <si>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</si>
  <si>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</si>
  <si>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</si>
  <si>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</si>
  <si>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</si>
  <si>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</si>
  <si>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</si>
  <si>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</si>
  <si>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</si>
  <si>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</si>
  <si>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</si>
  <si>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</si>
  <si>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</si>
  <si>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</si>
  <si>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</si>
  <si>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</si>
  <si>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</si>
  <si>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</si>
  <si>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</si>
  <si>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</si>
  <si>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</si>
  <si>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</si>
  <si>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</si>
  <si>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</si>
  <si>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</si>
  <si>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</si>
  <si>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</si>
  <si>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</si>
  <si>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</si>
  <si>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</si>
  <si>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</si>
  <si>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</si>
  <si>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</si>
  <si>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</si>
  <si>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</si>
  <si>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</si>
  <si>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</si>
  <si>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</si>
  <si>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</si>
  <si>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</si>
  <si>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</si>
  <si>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</si>
  <si>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</si>
  <si>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</si>
  <si>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</si>
  <si>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</si>
  <si>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</si>
  <si>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</si>
  <si>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</si>
  <si>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</si>
  <si>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</si>
  <si>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</si>
  <si>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</si>
  <si>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</si>
  <si>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</si>
  <si>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</si>
  <si>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</si>
  <si>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</si>
  <si>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</si>
  <si>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</si>
  <si>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</si>
  <si>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</si>
  <si>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</si>
  <si>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</si>
  <si>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</si>
  <si>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</si>
  <si>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</si>
  <si>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</si>
  <si>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</si>
  <si>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</si>
  <si>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</si>
  <si>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</si>
  <si>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</si>
  <si>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</si>
  <si>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</si>
  <si>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</si>
  <si>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</si>
  <si>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</si>
  <si>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</si>
  <si>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</si>
  <si>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</si>
  <si>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</si>
  <si>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</si>
  <si>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</si>
  <si>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</si>
  <si>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</si>
  <si>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</si>
  <si>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</si>
  <si>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</si>
  <si>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</si>
  <si>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</si>
  <si>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</si>
  <si>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</si>
  <si>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</si>
  <si>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</si>
  <si>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</si>
  <si>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</si>
  <si>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</si>
  <si>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</si>
  <si>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</si>
  <si>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</si>
  <si>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</si>
  <si>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</si>
  <si>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</si>
  <si>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</si>
  <si>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</si>
  <si>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</si>
  <si>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</si>
  <si>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</si>
  <si>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</si>
  <si>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</si>
  <si>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</si>
  <si>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</si>
  <si>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</si>
  <si>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</si>
  <si>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</si>
  <si>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</si>
  <si>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</si>
  <si>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</si>
  <si>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</si>
  <si>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</si>
  <si>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</si>
  <si>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</si>
  <si>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</si>
  <si>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</si>
  <si>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</si>
  <si>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</si>
  <si>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</si>
  <si>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</si>
  <si>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</si>
  <si>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</si>
  <si>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</si>
  <si>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</si>
  <si>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</si>
  <si>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</si>
  <si>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</si>
  <si>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</si>
  <si>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</si>
  <si>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</si>
  <si>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</si>
  <si>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</si>
  <si>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</si>
  <si>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</si>
  <si>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</si>
  <si>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</si>
  <si>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</si>
  <si>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</si>
  <si>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</si>
  <si>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</si>
  <si>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</si>
  <si>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</si>
  <si>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</si>
  <si>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</si>
  <si>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</si>
  <si>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</si>
  <si>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</si>
  <si>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</si>
  <si>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</si>
  <si>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</si>
  <si>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</si>
  <si>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</si>
  <si>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</si>
  <si>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</si>
  <si>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</si>
  <si>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</si>
  <si>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</si>
  <si>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</si>
  <si>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</si>
  <si>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</si>
  <si>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</si>
  <si>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</si>
  <si>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</si>
  <si>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</si>
  <si>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</si>
  <si>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</si>
  <si>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</si>
  <si>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</si>
  <si>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</si>
  <si>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</si>
  <si>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</si>
  <si>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</si>
  <si>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</si>
  <si>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</si>
  <si>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</si>
  <si>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</si>
  <si>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</si>
  <si>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</si>
  <si>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</si>
  <si>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</si>
  <si>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</si>
  <si>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</si>
  <si>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</si>
  <si>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</si>
  <si>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</si>
  <si>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</si>
  <si>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</si>
  <si>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</si>
  <si>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</si>
  <si>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</si>
  <si>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</si>
  <si>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</si>
  <si>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</si>
  <si>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</si>
  <si>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</si>
  <si>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</si>
  <si>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</si>
  <si>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</si>
  <si>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</si>
  <si>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</si>
  <si>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</si>
  <si>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</si>
  <si>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</si>
  <si>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</si>
  <si>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</si>
  <si>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</si>
  <si>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</si>
  <si>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</si>
  <si>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</si>
  <si>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</si>
  <si>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</si>
  <si>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</si>
  <si>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</si>
  <si>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</si>
  <si>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</si>
  <si>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</si>
  <si>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</si>
  <si>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</si>
  <si>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</si>
  <si>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</si>
  <si>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</si>
  <si>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</si>
  <si>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</si>
  <si>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</si>
  <si>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</si>
  <si>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</si>
  <si>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</si>
  <si>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</si>
  <si>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</si>
  <si>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</si>
  <si>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</si>
  <si>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</si>
  <si>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</si>
  <si>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</si>
  <si>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</si>
  <si>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</si>
  <si>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</si>
  <si>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</si>
  <si>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</si>
  <si>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</si>
  <si>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</si>
  <si>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</si>
  <si>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</si>
  <si>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</si>
  <si>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</si>
  <si>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</si>
  <si>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</si>
  <si>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</si>
  <si>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</si>
  <si>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</si>
  <si>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</si>
  <si>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</si>
  <si>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</si>
  <si>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</si>
  <si>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</si>
  <si>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</si>
  <si>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</si>
  <si>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</si>
  <si>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</si>
  <si>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</si>
  <si>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</si>
  <si>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</si>
  <si>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</si>
  <si>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</si>
  <si>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</si>
  <si>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</si>
  <si>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</si>
  <si>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</si>
  <si>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</si>
  <si>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</si>
  <si>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</si>
  <si>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</si>
  <si>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</si>
  <si>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</si>
  <si>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</si>
  <si>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</si>
  <si>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</si>
  <si>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</si>
  <si>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</si>
  <si>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</si>
  <si>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</si>
  <si>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</si>
  <si>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</si>
  <si>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</si>
  <si>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</si>
  <si>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</si>
  <si>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</si>
  <si>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</si>
  <si>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</si>
  <si>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</si>
  <si>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</si>
  <si>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</si>
  <si>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</si>
  <si>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</si>
  <si>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</si>
  <si>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</si>
  <si>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</si>
  <si>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</si>
  <si>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</si>
  <si>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</si>
  <si>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</si>
  <si>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</si>
  <si>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</si>
  <si>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</si>
  <si>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</si>
  <si>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</si>
  <si>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</si>
  <si>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</si>
  <si>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</si>
  <si>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</si>
  <si>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</si>
  <si>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</si>
  <si>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</si>
  <si>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</si>
  <si>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</si>
  <si>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</si>
  <si>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</si>
  <si>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</si>
  <si>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</si>
  <si>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</si>
  <si>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</si>
  <si>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</si>
  <si>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</si>
  <si>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</si>
  <si>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</si>
  <si>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</si>
  <si>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</si>
  <si>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</si>
  <si>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</si>
  <si>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</si>
  <si>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</si>
  <si>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</si>
  <si>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</si>
  <si>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</si>
  <si>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</si>
  <si>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</si>
  <si>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</si>
  <si>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</si>
  <si>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</si>
  <si>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</si>
  <si>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</si>
  <si>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</si>
  <si>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</si>
  <si>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</si>
  <si>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</si>
  <si>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</si>
  <si>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</si>
  <si>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</si>
  <si>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</si>
  <si>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</si>
  <si>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</si>
  <si>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</si>
  <si>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</si>
  <si>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</si>
  <si>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</si>
  <si>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</si>
  <si>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</si>
  <si>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</si>
  <si>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</si>
  <si>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</si>
  <si>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</si>
  <si>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</si>
  <si>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</si>
  <si>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</si>
  <si>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</si>
  <si>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</si>
  <si>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</si>
  <si>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</si>
  <si>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</si>
  <si>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</si>
  <si>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</si>
  <si>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</si>
  <si>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</si>
  <si>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</si>
  <si>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</si>
  <si>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</si>
  <si>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</si>
  <si>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</si>
  <si>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</si>
  <si>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</si>
  <si>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</si>
  <si>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</si>
  <si>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</si>
  <si>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</si>
  <si>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</si>
  <si>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</si>
  <si>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</si>
  <si>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</si>
  <si>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</si>
  <si>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</si>
  <si>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</si>
  <si>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</si>
  <si>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</si>
  <si>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</si>
  <si>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</si>
  <si>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</si>
  <si>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</si>
  <si>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</si>
  <si>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</si>
  <si>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</si>
  <si>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</si>
  <si>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</si>
  <si>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</si>
  <si>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</si>
  <si>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</si>
  <si>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</si>
  <si>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</si>
  <si>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</si>
  <si>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</si>
  <si>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</si>
  <si>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</si>
  <si>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</si>
  <si>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</si>
  <si>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</si>
  <si>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</si>
  <si>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</si>
  <si>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</si>
  <si>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</si>
  <si>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</si>
  <si>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</si>
  <si>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</si>
  <si>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</si>
  <si>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</si>
  <si>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</si>
  <si>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</si>
  <si>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</si>
  <si>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</si>
  <si>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</si>
  <si>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</si>
  <si>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</si>
  <si>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</si>
  <si>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</si>
  <si>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</si>
  <si>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</si>
  <si>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</si>
  <si>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</si>
  <si>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</si>
  <si>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</si>
  <si>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</si>
  <si>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</si>
  <si>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</si>
  <si>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</si>
  <si>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</si>
  <si>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</si>
  <si>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</si>
  <si>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</si>
  <si>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</si>
  <si>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</si>
  <si>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</si>
  <si>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</si>
  <si>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</si>
  <si>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</si>
  <si>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</si>
  <si>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</si>
  <si>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</si>
  <si>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</si>
  <si>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</si>
  <si>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</si>
  <si>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</si>
  <si>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</si>
  <si>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</si>
  <si>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</si>
  <si>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</si>
  <si>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</si>
  <si>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</si>
  <si>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</si>
  <si>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</si>
  <si>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</si>
  <si>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</si>
  <si>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</si>
  <si>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</si>
  <si>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</si>
  <si>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</si>
  <si>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</si>
  <si>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</si>
  <si>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</si>
  <si>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</si>
  <si>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</si>
  <si>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</si>
  <si>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</si>
  <si>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</si>
  <si>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</si>
  <si>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</si>
  <si>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</si>
  <si>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</si>
  <si>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</si>
  <si>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</si>
  <si>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</si>
  <si>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</si>
  <si>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</si>
  <si>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</si>
  <si>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</si>
  <si>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</si>
  <si>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</si>
  <si>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</si>
  <si>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</si>
  <si>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</si>
  <si>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</si>
  <si>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</si>
  <si>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</si>
  <si>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</si>
  <si>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</si>
  <si>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</si>
  <si>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</si>
  <si>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</si>
  <si>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</si>
  <si>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</si>
  <si>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</si>
  <si>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</si>
  <si>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</si>
  <si>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</si>
  <si>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</si>
  <si>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</si>
  <si>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</si>
  <si>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</si>
  <si>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</si>
  <si>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</si>
  <si>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</si>
  <si>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</si>
  <si>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</si>
  <si>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</si>
  <si>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</si>
  <si>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</si>
  <si>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</si>
  <si>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</si>
  <si>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</si>
  <si>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</si>
  <si>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</si>
  <si>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</si>
  <si>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</si>
  <si>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</si>
  <si>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</si>
  <si>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</si>
  <si>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</si>
  <si>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</si>
  <si>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</si>
  <si>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</si>
  <si>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</si>
  <si>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</si>
  <si>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</si>
  <si>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</si>
  <si>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</si>
  <si>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</si>
  <si>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</si>
  <si>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</si>
  <si>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</si>
  <si>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</si>
  <si>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</si>
  <si>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</si>
  <si>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</si>
  <si>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</si>
  <si>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</si>
  <si>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</si>
  <si>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</si>
  <si>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</si>
  <si>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</si>
  <si>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</si>
  <si>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</si>
  <si>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</si>
  <si>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</si>
  <si>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</si>
  <si>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</si>
  <si>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</si>
  <si>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</si>
  <si>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</si>
  <si>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</si>
  <si>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</si>
  <si>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</si>
  <si>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</si>
  <si>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</si>
  <si>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</si>
  <si>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</si>
  <si>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</si>
  <si>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</si>
  <si>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</si>
  <si>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</si>
  <si>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</si>
  <si>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</si>
  <si>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</si>
  <si>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</si>
  <si>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</si>
  <si>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</si>
  <si>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</si>
  <si>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</si>
  <si>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</si>
  <si>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</si>
  <si>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</si>
  <si>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</si>
  <si>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</si>
  <si>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</si>
  <si>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</si>
  <si>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</si>
  <si>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</si>
  <si>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</si>
  <si>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</si>
  <si>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</si>
  <si>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</si>
  <si>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</si>
  <si>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</si>
  <si>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</si>
  <si>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</si>
  <si>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</si>
  <si>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</si>
  <si>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</si>
  <si>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</si>
  <si>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</si>
  <si>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</si>
  <si>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</si>
  <si>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</si>
  <si>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</si>
  <si>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</si>
  <si>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</si>
  <si>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</si>
  <si>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</si>
  <si>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</si>
  <si>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</si>
  <si>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</si>
  <si>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</si>
  <si>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</si>
  <si>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</si>
  <si>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</si>
  <si>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</si>
  <si>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</si>
  <si>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</si>
  <si>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</si>
  <si>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</si>
  <si>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</si>
  <si>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</si>
  <si>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</si>
  <si>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</si>
  <si>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</si>
  <si>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</si>
  <si>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</si>
  <si>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</si>
  <si>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</si>
  <si>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</si>
  <si>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</si>
  <si>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</si>
  <si>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</si>
  <si>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</si>
  <si>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</si>
  <si>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</si>
  <si>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</si>
  <si>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</si>
  <si>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</si>
  <si>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</si>
  <si>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</si>
  <si>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</si>
  <si>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</si>
  <si>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</si>
  <si>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</si>
  <si>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</si>
  <si>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</si>
  <si>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</si>
  <si>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</si>
  <si>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</si>
  <si>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</si>
  <si>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</si>
  <si>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</si>
  <si>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</si>
  <si>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</si>
  <si>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</si>
  <si>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</si>
  <si>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</si>
  <si>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</si>
  <si>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</si>
  <si>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</si>
  <si>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</si>
  <si>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</si>
  <si>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</si>
  <si>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</si>
  <si>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</si>
  <si>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</si>
  <si>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</si>
  <si>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</si>
  <si>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</si>
  <si>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</si>
  <si>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</si>
  <si>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</si>
  <si>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</si>
  <si>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</si>
  <si>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</si>
  <si>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</si>
  <si>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</si>
  <si>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</si>
  <si>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</si>
  <si>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</si>
  <si>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</si>
  <si>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</si>
  <si>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</si>
  <si>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</si>
  <si>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</si>
  <si>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</si>
  <si>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</si>
  <si>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</si>
  <si>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</si>
  <si>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</si>
  <si>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</si>
  <si>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</si>
  <si>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</si>
  <si>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</si>
  <si>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</si>
  <si>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</si>
  <si>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</si>
  <si>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</si>
  <si>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</si>
  <si>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</si>
  <si>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</si>
  <si>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</si>
  <si>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</si>
  <si>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</si>
  <si>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</si>
  <si>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</si>
  <si>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</si>
  <si>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</si>
  <si>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</si>
  <si>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</si>
  <si>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</si>
  <si>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</si>
  <si>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</si>
  <si>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</si>
  <si>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</si>
  <si>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</si>
  <si>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</si>
  <si>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</si>
  <si>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</si>
  <si>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</si>
  <si>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</si>
  <si>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</si>
  <si>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</si>
  <si>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</si>
  <si>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</si>
  <si>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</si>
  <si>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</si>
  <si>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</si>
  <si>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</si>
  <si>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</si>
  <si>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</si>
  <si>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</si>
  <si>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</si>
  <si>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</si>
  <si>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</si>
  <si>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</si>
  <si>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</si>
  <si>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</si>
  <si>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</si>
  <si>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</si>
  <si>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</si>
  <si>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</si>
  <si>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</si>
  <si>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</si>
  <si>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</si>
  <si>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</si>
  <si>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</si>
  <si>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</si>
  <si>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</si>
  <si>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</si>
  <si>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</si>
  <si>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</si>
  <si>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</si>
  <si>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</si>
  <si>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</si>
  <si>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</si>
  <si>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</si>
  <si>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</si>
  <si>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</si>
  <si>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Skandiabanken Aktiebolag (publ)</t>
  </si>
  <si>
    <t>Skandiabanken Swedish Cover Pool</t>
  </si>
  <si>
    <t>https://www.skandia.se/om-oss/om-skandia/finansiell-information/finansiell-info/sakerstallda-obligationer/</t>
  </si>
  <si>
    <t>https://www.skandia.se/om-oss/om-skandia/finansiell-information/disclaimer-skandiabanken/covered-bonds/</t>
  </si>
  <si>
    <t>Y</t>
  </si>
  <si>
    <t>external</t>
  </si>
  <si>
    <t>Sustainalytics</t>
  </si>
  <si>
    <t>Sustainability | Skandiabanken</t>
  </si>
  <si>
    <t>Greater Stockholm</t>
  </si>
  <si>
    <t>Greater Gothenburg</t>
  </si>
  <si>
    <t>Greater Malmoe</t>
  </si>
  <si>
    <t>South Sweden</t>
  </si>
  <si>
    <t>West Sweden</t>
  </si>
  <si>
    <t>North Sweden</t>
  </si>
  <si>
    <t>East Sweden</t>
  </si>
  <si>
    <t>Other/No Data</t>
  </si>
  <si>
    <t>Fixed or floating.                                                                                                                                                                                                                                                                                            For the assets, floating refers to loans with interest period less than 1 year</t>
  </si>
  <si>
    <t>Contractual maturity : Contractual repayments are distributed by buckets . If there is no amortization plan or no specified maturity date a 30 year maturity is applied.</t>
  </si>
  <si>
    <t xml:space="preserve">Hard bullet is reported on initial maturity, soft bullet on extended maturity. </t>
  </si>
  <si>
    <t>Lag (2003:1223) om utgivning av säkerställda obligationer Svensk författningssamling 2003:2003:1223 t.o.m. SFS 2022:803 - Riksdagen</t>
  </si>
  <si>
    <t>Loans are distributed to LTV-buckets as described on the website of ASCB (Association of Swedish Covered Bond Issuers) : http://www.ascb.se/sites/default/files/LoanToValueForSwedishCoverPools_20100305_mark-1.doc</t>
  </si>
  <si>
    <t>LTV  is calculated using market values.</t>
  </si>
  <si>
    <t>Semiannual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</si>
  <si>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</si>
  <si>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t>
  </si>
  <si>
    <t>A loan where interest, repayments or overdrafts have been due for payment for more than 60 days</t>
  </si>
  <si>
    <t>Market value</t>
  </si>
  <si>
    <t xml:space="preserve">Sustainability reporting based on loans in the cover pool at the current reporting date. ESG data is updated semi-annually in June and December. </t>
  </si>
  <si>
    <t>&gt;0-&lt;=0.25</t>
  </si>
  <si>
    <t>&gt;0.25-&lt;=0.5</t>
  </si>
  <si>
    <t>&gt;0.5-&lt;=0.75</t>
  </si>
  <si>
    <t>&gt;0.75-&lt;=1.0</t>
  </si>
  <si>
    <t>&gt;1.0-&lt;=2.0</t>
  </si>
  <si>
    <t>&gt;2.0-&lt;=3.0</t>
  </si>
  <si>
    <t>&gt;3.0-&lt;=4.0</t>
  </si>
  <si>
    <t>&gt;4.0-&lt;=5.0</t>
  </si>
  <si>
    <t>&gt;5.0-&lt;=10.0</t>
  </si>
  <si>
    <t>&gt;10.0-&lt;=20.0</t>
  </si>
  <si>
    <t>&gt;20.0-</t>
  </si>
  <si>
    <t>EPC A (Sweden)</t>
  </si>
  <si>
    <t>EPC B (Sweden)</t>
  </si>
  <si>
    <t>EPC C (Sweden)</t>
  </si>
  <si>
    <t>EPC D (Sweden)</t>
  </si>
  <si>
    <t>&lt;=30</t>
  </si>
  <si>
    <t>31-50</t>
  </si>
  <si>
    <t>51-70</t>
  </si>
  <si>
    <t>71-81</t>
  </si>
  <si>
    <t>The Pool</t>
  </si>
  <si>
    <t>Terms</t>
  </si>
  <si>
    <t>Explanation</t>
  </si>
  <si>
    <t>Type of collateral</t>
  </si>
  <si>
    <t>The table shows the loan volume specified by type of collateral.</t>
  </si>
  <si>
    <t>Interest rate type</t>
  </si>
  <si>
    <t>Floating refers to loans for which the interest rate is contractually fixed for a period of three months or shorter. Other loans are considered as fixed.</t>
  </si>
  <si>
    <t>Repayment type</t>
  </si>
  <si>
    <r>
      <t xml:space="preserve">If the borrower is amortizing on one loan in the pool, all loans in the pool related to that borrower and secured by the same collateral are categorized as amortizing. All other loans are categorized as </t>
    </r>
    <r>
      <rPr>
        <i/>
        <sz val="12"/>
        <color rgb="FF000000"/>
        <rFont val="Aptos Narrow"/>
        <family val="2"/>
        <scheme val="minor"/>
      </rPr>
      <t>Interest only</t>
    </r>
    <r>
      <rPr>
        <sz val="12"/>
        <color rgb="FF000000"/>
        <rFont val="Aptos Narrow"/>
        <family val="2"/>
        <scheme val="minor"/>
      </rPr>
      <t xml:space="preserve">. </t>
    </r>
  </si>
  <si>
    <t>Liquidity buffer</t>
  </si>
  <si>
    <t>Assets eligible for liqudity buffer covers the maximum cumulative net liquidity outflow over the next 180 days.</t>
  </si>
  <si>
    <t>LTV, %</t>
  </si>
  <si>
    <t xml:space="preserve">Loans are distributed to LTV-buckets in the way that is described on our web site: </t>
  </si>
  <si>
    <t>LTV per total property loan (ascb.se)</t>
  </si>
  <si>
    <t>LTV-limits</t>
  </si>
  <si>
    <r>
      <t xml:space="preserve">Residential </t>
    </r>
    <r>
      <rPr>
        <sz val="12"/>
        <rFont val="Calibri"/>
        <family val="2"/>
      </rPr>
      <t>80</t>
    </r>
    <r>
      <rPr>
        <sz val="12"/>
        <rFont val="Aptos Narrow"/>
        <family val="2"/>
        <scheme val="minor"/>
      </rPr>
      <t>%, Commercial 60% or up to 70% in line with CRR art. 129.1 f (max 10% of cover pool except commercial properties used primarily for agricultural or forestry purposes.)</t>
    </r>
  </si>
  <si>
    <t>Maturity buckets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</si>
  <si>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</si>
  <si>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</si>
  <si>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</si>
  <si>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</si>
  <si>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</si>
  <si>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Impaired loans, %</t>
  </si>
  <si>
    <r>
      <t>A loan where payments will probably not be met according to the conditions of t</t>
    </r>
    <r>
      <rPr>
        <sz val="12"/>
        <rFont val="Aptos Narrow"/>
        <family val="2"/>
        <scheme val="minor"/>
      </rPr>
      <t xml:space="preserve">he contract </t>
    </r>
    <r>
      <rPr>
        <sz val="12"/>
        <rFont val="Calibri"/>
        <family val="2"/>
      </rPr>
      <t>in line with definition of CRR art. 178</t>
    </r>
  </si>
  <si>
    <t>OC</t>
  </si>
  <si>
    <r>
      <t>The amount by which the cover pool exceeds the nominal outstanding amount of the bon</t>
    </r>
    <r>
      <rPr>
        <sz val="11"/>
        <rFont val="Aptos Narrow"/>
        <family val="2"/>
        <scheme val="minor"/>
      </rPr>
      <t>ds</t>
    </r>
    <r>
      <rPr>
        <sz val="11"/>
        <rFont val="Calibri"/>
        <family val="2"/>
      </rPr>
      <t>, including expected costs for winding-down the programme</t>
    </r>
    <r>
      <rPr>
        <sz val="11"/>
        <rFont val="Aptos Narrow"/>
        <family val="2"/>
        <scheme val="minor"/>
      </rPr>
      <t>.</t>
    </r>
  </si>
  <si>
    <t>Supervisory body</t>
  </si>
  <si>
    <t>Swedish Financial Supervisory Authority (Finansinspektionen) "SFSA"</t>
  </si>
  <si>
    <r>
      <t>The</t>
    </r>
    <r>
      <rPr>
        <i/>
        <sz val="12"/>
        <color rgb="FF000000"/>
        <rFont val="Aptos Narrow"/>
        <family val="2"/>
        <scheme val="minor"/>
      </rPr>
      <t xml:space="preserve"> </t>
    </r>
    <r>
      <rPr>
        <b/>
        <sz val="14"/>
        <color rgb="FF000000"/>
        <rFont val="Arial"/>
        <family val="2"/>
      </rPr>
      <t>Bonds</t>
    </r>
  </si>
  <si>
    <t>Amount, MSEK</t>
  </si>
  <si>
    <t xml:space="preserve">The nominal outstanding amount of bonds that are in the register for covered bonds. </t>
  </si>
  <si>
    <t xml:space="preserve">Extended maturity </t>
  </si>
  <si>
    <t>The date when the principal amount becomes due</t>
  </si>
  <si>
    <t>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</si>
  <si>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</si>
  <si>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</si>
  <si>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Maturity type</t>
  </si>
  <si>
    <t>Soft or hard bullets</t>
  </si>
  <si>
    <t xml:space="preserve">The nominal outstanding amount of bonds is distributed in maturity buckets based on Scheduled maturity.  </t>
  </si>
  <si>
    <t>Worksheet D: National Transparency Template</t>
  </si>
  <si>
    <t>Worksheet D2: NTT Glossary</t>
  </si>
  <si>
    <t>BBG008P8XRY4</t>
  </si>
  <si>
    <t xml:space="preserve"> 31/03/26</t>
  </si>
  <si>
    <t>Cut-off Date: 31/03/26</t>
  </si>
  <si>
    <t>Sum</t>
  </si>
  <si>
    <t xml:space="preserve">Capped floating </t>
  </si>
  <si>
    <t>Fixed</t>
  </si>
  <si>
    <t>Floating</t>
  </si>
  <si>
    <t>Covered bonds</t>
  </si>
  <si>
    <t>Pool assets</t>
  </si>
  <si>
    <t>Interest rate risk, MSEK</t>
  </si>
  <si>
    <t>Currency risk, MSEK</t>
  </si>
  <si>
    <t>Hedging and risk</t>
  </si>
  <si>
    <t>%</t>
  </si>
  <si>
    <t>Total, %</t>
  </si>
  <si>
    <t>2041-</t>
  </si>
  <si>
    <t>2036-2040</t>
  </si>
  <si>
    <t>2031-2035</t>
  </si>
  <si>
    <t>Maturity buckets, MSEK</t>
  </si>
  <si>
    <t xml:space="preserve">The covered bond is based on [the issuer’s] framework for sustainability. </t>
  </si>
  <si>
    <t>S</t>
  </si>
  <si>
    <t>Sustainability footnote</t>
  </si>
  <si>
    <t>The maturity may be extended subject to such extension being permitted by the Swedish FSA as a result of it being deemed likely that the extension will prevent insolvency. The extention would be unaffected by legal events such as insolvency or resolution.</t>
  </si>
  <si>
    <t>Maturity extension trigger footnotes</t>
  </si>
  <si>
    <t xml:space="preserve"> of which repos</t>
  </si>
  <si>
    <t>Total of outstanding bonds</t>
  </si>
  <si>
    <t>Soft Bullet</t>
  </si>
  <si>
    <t>SE0023440516</t>
  </si>
  <si>
    <t>SE0020052835</t>
  </si>
  <si>
    <t>SE0020052819</t>
  </si>
  <si>
    <t>SE0020052785</t>
  </si>
  <si>
    <t>SE0019177148</t>
  </si>
  <si>
    <t>SE0019177072</t>
  </si>
  <si>
    <t>SE0017071590</t>
  </si>
  <si>
    <t>Hard Bullet</t>
  </si>
  <si>
    <t>SE0016274112</t>
  </si>
  <si>
    <t>SE0013885977</t>
  </si>
  <si>
    <t>SE0013884202</t>
  </si>
  <si>
    <t>SE0013883501</t>
  </si>
  <si>
    <t>SE0013361938</t>
  </si>
  <si>
    <t>SE0013361631</t>
  </si>
  <si>
    <t>SE0013359577</t>
  </si>
  <si>
    <t>SE0013107182</t>
  </si>
  <si>
    <t>SE0009580475</t>
  </si>
  <si>
    <t>Extended maturity</t>
  </si>
  <si>
    <t>Coupon</t>
  </si>
  <si>
    <t>Issue date</t>
  </si>
  <si>
    <t>Currency</t>
  </si>
  <si>
    <t>Amount, M</t>
  </si>
  <si>
    <t>ISIN</t>
  </si>
  <si>
    <t>Other bonds</t>
  </si>
  <si>
    <t>Other benchmark</t>
  </si>
  <si>
    <t>Domestic benchmark in SEK</t>
  </si>
  <si>
    <t>LTV</t>
  </si>
  <si>
    <t>OC, nominal</t>
  </si>
  <si>
    <t>Key ratios</t>
  </si>
  <si>
    <t>Share of  loan volume</t>
  </si>
  <si>
    <t>Loan volume, MSEK</t>
  </si>
  <si>
    <r>
      <rPr>
        <sz val="8"/>
        <color theme="0"/>
        <rFont val="Arial"/>
        <family val="2"/>
      </rPr>
      <t>&gt;</t>
    </r>
    <r>
      <rPr>
        <sz val="8"/>
        <color theme="0"/>
        <rFont val="SkandiaText"/>
        <family val="2"/>
      </rPr>
      <t>90 d</t>
    </r>
  </si>
  <si>
    <t>61-90 d</t>
  </si>
  <si>
    <t>31-60 d</t>
  </si>
  <si>
    <t>1-30 d</t>
  </si>
  <si>
    <t>Past due</t>
  </si>
  <si>
    <t>Credit quality</t>
  </si>
  <si>
    <t>Loan volume, %</t>
  </si>
  <si>
    <r>
      <rPr>
        <sz val="8"/>
        <color theme="0"/>
        <rFont val="Arial"/>
        <family val="2"/>
      </rPr>
      <t>&gt;</t>
    </r>
    <r>
      <rPr>
        <sz val="8"/>
        <color theme="0"/>
        <rFont val="SkandiaText"/>
        <family val="2"/>
      </rPr>
      <t>60 M</t>
    </r>
  </si>
  <si>
    <t>36-60 M</t>
  </si>
  <si>
    <t>24-36 M</t>
  </si>
  <si>
    <t>12-24 M</t>
  </si>
  <si>
    <t>0-12 M</t>
  </si>
  <si>
    <t>2034-</t>
  </si>
  <si>
    <t>Maturity buckets*</t>
  </si>
  <si>
    <r>
      <rPr>
        <sz val="8"/>
        <color theme="0"/>
        <rFont val="Arial"/>
        <family val="2"/>
      </rPr>
      <t>&gt;80</t>
    </r>
    <r>
      <rPr>
        <sz val="8"/>
        <color theme="0"/>
        <rFont val="SkandiaText"/>
        <family val="2"/>
      </rPr>
      <t>%</t>
    </r>
  </si>
  <si>
    <t>75-80%</t>
  </si>
  <si>
    <t>70-75%</t>
  </si>
  <si>
    <t>60-70%</t>
  </si>
  <si>
    <t>50-60%</t>
  </si>
  <si>
    <t>40-50%</t>
  </si>
  <si>
    <t>30-40%</t>
  </si>
  <si>
    <t>20-30%</t>
  </si>
  <si>
    <t>10-20%</t>
  </si>
  <si>
    <t>&gt;10%</t>
  </si>
  <si>
    <t>Average life, years</t>
  </si>
  <si>
    <t>Interest only</t>
  </si>
  <si>
    <t>Amortizing</t>
  </si>
  <si>
    <t>Repayments</t>
  </si>
  <si>
    <t>Outside Sweden</t>
  </si>
  <si>
    <t>Public</t>
  </si>
  <si>
    <t>Commercial - Other</t>
  </si>
  <si>
    <t>Commercial - Forest &amp; agricultural</t>
  </si>
  <si>
    <t>Residential - Forest &amp; agricultural</t>
  </si>
  <si>
    <t>Residential -  Tenant owner associations</t>
  </si>
  <si>
    <t>Residential - Multi-family housing</t>
  </si>
  <si>
    <t>Residential - Tenant owner rights</t>
  </si>
  <si>
    <t>Residential - Single -family housing</t>
  </si>
  <si>
    <t>Regional distribution</t>
  </si>
  <si>
    <t>Average loan size, SEK</t>
  </si>
  <si>
    <t>Average loan size</t>
  </si>
  <si>
    <t>Number of properties</t>
  </si>
  <si>
    <t>Number of clients</t>
  </si>
  <si>
    <t>Substitute assets</t>
  </si>
  <si>
    <t>Cover pool items</t>
  </si>
  <si>
    <t>Eligible for liqudity buffer, MSEK</t>
  </si>
  <si>
    <t>Included assets</t>
  </si>
  <si>
    <t>Cover pool</t>
  </si>
  <si>
    <t>-</t>
  </si>
  <si>
    <t>A2/Stable</t>
  </si>
  <si>
    <t>Owner</t>
  </si>
  <si>
    <t>Issuer</t>
  </si>
  <si>
    <t>Aaa</t>
  </si>
  <si>
    <t>Covered bond</t>
  </si>
  <si>
    <t>Report date</t>
  </si>
  <si>
    <t>Fitch</t>
  </si>
  <si>
    <t>Moody's</t>
  </si>
  <si>
    <t>S&amp;P</t>
  </si>
  <si>
    <t>Long Rating</t>
  </si>
  <si>
    <t>Swedish Financial Supervisory Authority</t>
  </si>
  <si>
    <t xml:space="preserve">Controlling authority: </t>
  </si>
  <si>
    <t>Försäkringsaktiebolaget Skandia (publ)</t>
  </si>
  <si>
    <t>Owner:</t>
  </si>
  <si>
    <t>Compliant with CBD art 14 and FSA regulation FFFS 2013:1, together with HTT</t>
  </si>
  <si>
    <t>Issuer:</t>
  </si>
  <si>
    <t>Cover pool: Skandiabanken Swedish pool</t>
  </si>
  <si>
    <t>National transparency template: Sweden (version 9.0)</t>
  </si>
  <si>
    <t>OSM.1.1.5</t>
  </si>
  <si>
    <t>New Proprety</t>
  </si>
  <si>
    <t>20. CO2 emission - by dwelling type - as per national availability</t>
  </si>
  <si>
    <t>New property</t>
  </si>
  <si>
    <t>Reporting Date: 23/04/26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</si>
</sst>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0,,"/>
    <numFmt numFmtId="168" formatCode="yyyy/mm/dd;@"/>
    <numFmt numFmtId="169" formatCode="#,##0.0,,"/>
    <numFmt numFmtId="170" formatCode="_-* #,##0.00\ _k_r_-;\-* #,##0.00\ _k_r_-;_-* &quot;-&quot;??\ _k_r_-;_-@_-"/>
    <numFmt numFmtId="171" formatCode="_-* #,##0\ _k_r_-;\-* #,##0\ _k_r_-;_-* &quot;-&quot;??\ _k_r_-;_-@_-"/>
  </numFmts>
  <fonts count="75"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4"/>
      <color rgb="FF000000"/>
      <name val="Arial"/>
      <family val="2"/>
    </font>
    <font>
      <b/>
      <sz val="11"/>
      <color rgb="FF000000"/>
      <name val="Arial"/>
      <family val="2"/>
    </font>
    <font>
      <i/>
      <sz val="12"/>
      <color rgb="FF000000"/>
      <name val="Aptos Narrow"/>
      <family val="2"/>
      <scheme val="minor"/>
    </font>
    <font>
      <sz val="12"/>
      <color theme="1"/>
      <name val="Aptos Narrow"/>
      <family val="2"/>
      <scheme val="minor"/>
    </font>
    <font>
      <sz val="12"/>
      <color rgb="FF000000"/>
      <name val="Aptos Narrow"/>
      <family val="2"/>
      <scheme val="minor"/>
    </font>
    <font>
      <i/>
      <sz val="11"/>
      <color theme="1"/>
      <name val="Aptos Narrow"/>
      <family val="2"/>
      <scheme val="minor"/>
    </font>
    <font>
      <sz val="12"/>
      <name val="Aptos Narrow"/>
      <family val="2"/>
      <scheme val="minor"/>
    </font>
    <font>
      <sz val="12"/>
      <name val="Calibri"/>
      <family val="2"/>
    </font>
    <font>
      <i/>
      <sz val="12"/>
      <color theme="1"/>
      <name val="Aptos Narrow"/>
      <family val="2"/>
      <scheme val="minor"/>
    </font>
    <font>
      <sz val="11"/>
      <color rgb="FF000000"/>
      <name val="Aptos Narrow"/>
      <family val="2"/>
      <scheme val="minor"/>
    </font>
    <font>
      <sz val="11"/>
      <name val="Aptos Narrow"/>
      <family val="2"/>
      <scheme val="minor"/>
    </font>
    <font>
      <sz val="11"/>
      <color rgb="FF00B0F0"/>
      <name val="Aptos Narrow"/>
      <family val="2"/>
      <scheme val="minor"/>
    </font>
    <font>
      <i/>
      <sz val="12"/>
      <name val="Aptos Narrow"/>
      <family val="2"/>
      <scheme val="minor"/>
    </font>
    <font>
      <sz val="11"/>
      <color rgb="FF000000"/>
      <name val="Arial"/>
      <family val="2"/>
    </font>
    <font>
      <sz val="8"/>
      <color theme="1"/>
      <name val="SkandiaText"/>
      <family val="2"/>
    </font>
    <font>
      <b/>
      <sz val="8"/>
      <color theme="0"/>
      <name val="SkandiaText"/>
      <family val="2"/>
    </font>
    <font>
      <b/>
      <sz val="12"/>
      <color theme="0"/>
      <name val="SkandiaText"/>
      <family val="2"/>
    </font>
    <font>
      <sz val="8"/>
      <color theme="0"/>
      <name val="SkandiaText"/>
      <family val="2"/>
    </font>
    <font>
      <b/>
      <sz val="8"/>
      <color theme="1"/>
      <name val="SkandiaText"/>
      <family val="2"/>
    </font>
    <font>
      <b/>
      <sz val="11"/>
      <name val="Aptos Narrow"/>
      <family val="2"/>
      <scheme val="minor"/>
    </font>
    <font>
      <sz val="8"/>
      <color rgb="FFFF0000"/>
      <name val="SkandiaText"/>
      <family val="2"/>
    </font>
    <font>
      <sz val="8"/>
      <color theme="0"/>
      <name val="Arial"/>
      <family val="2"/>
    </font>
    <font>
      <sz val="9"/>
      <color theme="0"/>
      <name val="Skandia Sans"/>
    </font>
    <font>
      <sz val="8"/>
      <name val="SkandiaText"/>
      <family val="2"/>
    </font>
    <font>
      <i/>
      <sz val="8"/>
      <color theme="1"/>
      <name val="SkandiaText"/>
      <family val="2"/>
    </font>
    <font>
      <b/>
      <sz val="24"/>
      <color theme="1"/>
      <name val="Calibri"/>
      <family val="2"/>
    </font>
    <font>
      <b/>
      <sz val="24"/>
      <color theme="9" tint="-0.249977111117893"/>
      <name val="Calibri"/>
      <family val="2"/>
    </font>
    <font>
      <b/>
      <sz val="11"/>
      <color theme="1"/>
      <name val="Calibri"/>
      <family val="2"/>
    </font>
    <font>
      <b/>
      <sz val="14"/>
      <color theme="0"/>
      <name val="Calibri"/>
      <family val="2"/>
    </font>
    <font>
      <u/>
      <sz val="11"/>
      <color theme="10"/>
      <name val="Calibri"/>
      <family val="2"/>
    </font>
    <font>
      <sz val="10"/>
      <color theme="1"/>
      <name val="Calibri"/>
      <family val="2"/>
    </font>
    <font>
      <b/>
      <i/>
      <sz val="14"/>
      <color theme="0"/>
      <name val="Calibri"/>
      <family val="2"/>
    </font>
  </fonts>
  <fills count="17">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009776"/>
        <bgColor indexed="64"/>
      </patternFill>
    </fill>
    <fill>
      <patternFill patternType="solid">
        <fgColor theme="2"/>
        <bgColor indexed="64"/>
      </patternFill>
    </fill>
    <fill>
      <patternFill patternType="solid">
        <fgColor rgb="FF243386"/>
        <bgColor indexed="64"/>
      </patternFill>
    </fill>
    <fill>
      <patternFill patternType="solid">
        <fgColor rgb="FFE36E0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style="thin">
        <color theme="2" tint="0.59999389629810485"/>
      </right>
      <top style="thin">
        <color theme="2" tint="0.59999389629810485"/>
      </top>
      <bottom/>
      <diagonal/>
    </border>
    <border>
      <left style="thin">
        <color theme="2" tint="0.59999389629810485"/>
      </left>
      <right style="thin">
        <color theme="2" tint="0.59999389629810485"/>
      </right>
      <top style="thin">
        <color theme="2" tint="0.59999389629810485"/>
      </top>
      <bottom style="thin">
        <color theme="2" tint="0.59999389629810485"/>
      </bottom>
      <diagonal/>
    </border>
    <border>
      <left style="thin">
        <color theme="2" tint="0.59999389629810485"/>
      </left>
      <right/>
      <top style="thin">
        <color theme="2" tint="0.59999389629810485"/>
      </top>
      <bottom style="thin">
        <color theme="2" tint="0.59999389629810485"/>
      </bottom>
      <diagonal/>
    </border>
    <border>
      <left style="thin">
        <color theme="2" tint="0.59999389629810485"/>
      </left>
      <right/>
      <top/>
      <bottom style="thin">
        <color theme="2" tint="0.59999389629810485"/>
      </bottom>
      <diagonal/>
    </border>
    <border>
      <left style="thin">
        <color theme="2" tint="0.59999389629810485"/>
      </left>
      <right/>
      <top style="thin">
        <color theme="2" tint="0.59999389629810485"/>
      </top>
      <bottom/>
      <diagonal/>
    </border>
    <border>
      <left/>
      <right/>
      <top/>
      <bottom style="thin">
        <color theme="2" tint="0.59999389629810485"/>
      </bottom>
      <diagonal/>
    </border>
    <border>
      <left/>
      <right/>
      <top style="thin">
        <color theme="2" tint="0.59999389629810485"/>
      </top>
      <bottom style="thin">
        <color theme="2" tint="0.59999389629810485"/>
      </bottom>
      <diagonal/>
    </border>
    <border>
      <left/>
      <right style="thin">
        <color theme="2" tint="0.59999389629810485"/>
      </right>
      <top style="thin">
        <color theme="2" tint="0.59999389629810485"/>
      </top>
      <bottom style="thin">
        <color theme="2" tint="0.59999389629810485"/>
      </bottom>
      <diagonal/>
    </border>
    <border>
      <left style="thin">
        <color theme="2" tint="0.59999389629810485"/>
      </left>
      <right/>
      <top/>
      <bottom/>
      <diagonal/>
    </border>
    <border>
      <left style="thin">
        <color rgb="FFDDDDDD"/>
      </left>
      <right style="thin">
        <color rgb="FFDDDDDD"/>
      </right>
      <top style="thin">
        <color rgb="FFDDDDDD"/>
      </top>
      <bottom style="thin">
        <color rgb="FFDDDDDD"/>
      </bottom>
      <diagonal/>
    </border>
    <border>
      <left/>
      <right style="thin">
        <color theme="2" tint="0.59999389629810485"/>
      </right>
      <top/>
      <bottom/>
      <diagonal/>
    </border>
    <border>
      <left/>
      <right style="thin">
        <color theme="2" tint="0.59999389629810485"/>
      </right>
      <top/>
      <bottom style="thin">
        <color theme="2" tint="0.59999389629810485"/>
      </bottom>
      <diagonal/>
    </border>
    <border>
      <left/>
      <right/>
      <top style="thin">
        <color theme="2" tint="0.59999389629810485"/>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170" fontId="1" fillId="0" borderId="0" applyFont="0" applyFill="0" applyBorder="0" applyAlignment="0" applyProtection="0"/>
  </cellStyleXfs>
  <cellXfs count="445">
    <xf numFmtId="0" fontId="0" fillId="0" borderId="0" xfId="0"/>
    <xf numFmtId="0" fontId="2" fillId="0" borderId="0" xfId="0" applyFont="1" applyAlignment="1">
      <alignment horizontal="left" vertical="center"/>
    </xf>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6" fillId="0" borderId="0" xfId="0" applyFont="1" applyAlignment="1">
      <alignment horizontal="center"/>
    </xf>
    <xf numFmtId="0" fontId="2"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8" xfId="0" applyFont="1" applyBorder="1"/>
    <xf numFmtId="0" fontId="3" fillId="4" borderId="0" xfId="0" applyFont="1" applyFill="1"/>
    <xf numFmtId="17" fontId="10"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15" fillId="0" borderId="0" xfId="0" applyFont="1"/>
    <xf numFmtId="0" fontId="5" fillId="0" borderId="0" xfId="0" quotePrefix="1" applyFont="1" applyAlignment="1">
      <alignment horizontal="right"/>
    </xf>
    <xf numFmtId="0" fontId="10"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6" fillId="0" borderId="0" xfId="0" applyFont="1"/>
    <xf numFmtId="0" fontId="16" fillId="0" borderId="0" xfId="0" applyFont="1" applyAlignment="1">
      <alignment horizontal="left" vertical="center" indent="1"/>
    </xf>
    <xf numFmtId="0" fontId="18" fillId="0" borderId="0" xfId="0" applyFont="1" applyAlignment="1">
      <alignment wrapText="1"/>
    </xf>
    <xf numFmtId="0" fontId="19" fillId="0" borderId="0" xfId="0" applyFont="1" applyAlignment="1">
      <alignment vertical="center" wrapText="1"/>
    </xf>
    <xf numFmtId="0" fontId="19" fillId="0" borderId="0" xfId="0" applyFont="1" applyAlignment="1">
      <alignment horizontal="left" vertical="center" indent="1"/>
    </xf>
    <xf numFmtId="0" fontId="3" fillId="0" borderId="6" xfId="0" applyFont="1" applyBorder="1"/>
    <xf numFmtId="0" fontId="3" fillId="0" borderId="8" xfId="0" applyFont="1" applyBorder="1"/>
    <xf numFmtId="0" fontId="21" fillId="0" borderId="0" xfId="0" applyFont="1" applyAlignment="1">
      <alignment horizontal="left"/>
    </xf>
    <xf numFmtId="0" fontId="22" fillId="0" borderId="0" xfId="0" applyFont="1"/>
    <xf numFmtId="0" fontId="8"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wrapText="1"/>
    </xf>
    <xf numFmtId="0" fontId="19" fillId="0" borderId="9"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9" fillId="0" borderId="0" xfId="0" applyFont="1"/>
    <xf numFmtId="0" fontId="24" fillId="5" borderId="10" xfId="0" quotePrefix="1" applyFont="1" applyFill="1" applyBorder="1" applyAlignment="1">
      <alignment horizontal="left" vertical="center"/>
    </xf>
    <xf numFmtId="0" fontId="24" fillId="5" borderId="12" xfId="0" quotePrefix="1" applyFont="1" applyFill="1" applyBorder="1" applyAlignment="1">
      <alignment horizontal="center" vertical="center" wrapText="1"/>
    </xf>
    <xf numFmtId="0" fontId="24" fillId="5" borderId="11" xfId="0" quotePrefix="1" applyFont="1" applyFill="1" applyBorder="1" applyAlignment="1">
      <alignment horizontal="center" vertical="center" wrapText="1"/>
    </xf>
    <xf numFmtId="0" fontId="25" fillId="6" borderId="10" xfId="0" quotePrefix="1" applyFont="1" applyFill="1" applyBorder="1" applyAlignment="1">
      <alignment horizontal="left" vertical="center"/>
    </xf>
    <xf numFmtId="0" fontId="25" fillId="6" borderId="13" xfId="0" quotePrefix="1" applyFont="1" applyFill="1" applyBorder="1" applyAlignment="1">
      <alignment horizontal="left" vertical="center"/>
    </xf>
    <xf numFmtId="0" fontId="22" fillId="0" borderId="13" xfId="0" applyFont="1" applyBorder="1" applyAlignment="1">
      <alignment horizontal="center" vertical="center" wrapText="1"/>
    </xf>
    <xf numFmtId="0" fontId="26" fillId="2" borderId="10" xfId="0" applyFont="1" applyFill="1" applyBorder="1" applyAlignment="1">
      <alignment horizontal="center" vertical="center" wrapText="1"/>
    </xf>
    <xf numFmtId="0" fontId="3" fillId="0" borderId="13" xfId="0" applyFont="1" applyBorder="1" applyAlignment="1">
      <alignment vertical="center" wrapText="1"/>
    </xf>
    <xf numFmtId="0" fontId="22" fillId="0" borderId="13" xfId="0" applyFont="1" applyBorder="1" applyAlignment="1">
      <alignment horizontal="center" vertical="center"/>
    </xf>
    <xf numFmtId="0" fontId="27" fillId="0" borderId="13" xfId="0" applyFont="1" applyBorder="1" applyAlignment="1">
      <alignment vertical="center" wrapText="1"/>
    </xf>
    <xf numFmtId="0" fontId="28" fillId="5" borderId="11" xfId="0" quotePrefix="1" applyFont="1" applyFill="1" applyBorder="1" applyAlignment="1">
      <alignment horizontal="center" vertical="center" wrapText="1"/>
    </xf>
    <xf numFmtId="0" fontId="22" fillId="0" borderId="0" xfId="0" applyFont="1" applyAlignment="1">
      <alignment horizontal="center" vertical="center" wrapText="1"/>
    </xf>
    <xf numFmtId="164" fontId="27"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27" fillId="0" borderId="0" xfId="0" applyFont="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23" fillId="0" borderId="0" xfId="0" applyFont="1" applyAlignment="1">
      <alignment horizontal="center" vertical="center" wrapText="1"/>
    </xf>
    <xf numFmtId="0" fontId="23" fillId="2" borderId="16" xfId="0" applyFont="1" applyFill="1" applyBorder="1" applyAlignment="1">
      <alignment horizontal="center" vertical="center" wrapText="1"/>
    </xf>
    <xf numFmtId="0" fontId="31" fillId="0" borderId="0" xfId="0" applyFont="1" applyAlignment="1">
      <alignment horizontal="center" vertical="center" wrapText="1"/>
    </xf>
    <xf numFmtId="0" fontId="12" fillId="0" borderId="17" xfId="2" quotePrefix="1" applyFont="1" applyFill="1" applyBorder="1" applyAlignment="1">
      <alignment horizontal="center" vertical="center" wrapText="1"/>
    </xf>
    <xf numFmtId="0" fontId="12" fillId="0" borderId="17" xfId="2" applyFont="1" applyFill="1" applyBorder="1" applyAlignment="1">
      <alignment horizontal="center" vertical="center" wrapText="1"/>
    </xf>
    <xf numFmtId="0" fontId="12" fillId="0" borderId="18" xfId="2" quotePrefix="1"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23"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5"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15" fillId="6" borderId="0" xfId="0" applyFont="1" applyFill="1" applyAlignment="1">
      <alignment horizontal="center" vertical="center" wrapText="1"/>
    </xf>
    <xf numFmtId="0" fontId="27"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7"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7"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7" borderId="0" xfId="0" quotePrefix="1" applyFont="1" applyFill="1" applyAlignment="1">
      <alignment horizontal="right" vertical="center" wrapText="1"/>
    </xf>
    <xf numFmtId="164" fontId="27" fillId="7" borderId="0" xfId="0" quotePrefix="1" applyNumberFormat="1" applyFont="1" applyFill="1" applyAlignment="1">
      <alignment horizontal="center" vertical="center" wrapText="1"/>
    </xf>
    <xf numFmtId="165" fontId="27"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15"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7"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6" borderId="0" xfId="0" applyFont="1" applyFill="1" applyAlignment="1">
      <alignment horizontal="center" vertical="center" wrapText="1"/>
    </xf>
    <xf numFmtId="164" fontId="27"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7" fillId="7" borderId="0" xfId="1" applyFont="1" applyFill="1" applyBorder="1" applyAlignment="1">
      <alignment horizontal="center" vertical="center" wrapText="1"/>
    </xf>
    <xf numFmtId="0" fontId="3" fillId="7" borderId="0" xfId="0" applyFont="1" applyFill="1" applyAlignment="1">
      <alignment horizontal="center"/>
    </xf>
    <xf numFmtId="0" fontId="12"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12" fillId="7"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27"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12" fillId="7" borderId="0" xfId="2" applyFont="1" applyFill="1" applyBorder="1" applyAlignment="1">
      <alignment horizontal="center"/>
    </xf>
    <xf numFmtId="0" fontId="27" fillId="0" borderId="15" xfId="0" applyFont="1" applyBorder="1" applyAlignment="1" applyProtection="1">
      <alignment horizontal="center" vertical="center" wrapText="1"/>
      <protection locked="0"/>
    </xf>
    <xf numFmtId="0" fontId="12" fillId="0" borderId="17" xfId="2" applyFont="1" applyFill="1" applyBorder="1" applyAlignment="1" applyProtection="1">
      <alignment horizontal="center" vertical="center" wrapText="1"/>
    </xf>
    <xf numFmtId="0" fontId="12" fillId="0" borderId="17" xfId="2" quotePrefix="1" applyFont="1" applyFill="1" applyBorder="1" applyAlignment="1" applyProtection="1">
      <alignment horizontal="center" vertical="center" wrapText="1"/>
    </xf>
    <xf numFmtId="0" fontId="12" fillId="0" borderId="18" xfId="2" quotePrefix="1" applyFont="1" applyFill="1" applyBorder="1" applyAlignment="1" applyProtection="1">
      <alignment horizontal="center" vertical="center" wrapText="1"/>
    </xf>
    <xf numFmtId="0" fontId="12" fillId="0" borderId="0" xfId="2" quotePrefix="1" applyFont="1" applyFill="1" applyBorder="1" applyAlignment="1" applyProtection="1">
      <alignment horizontal="center" vertical="center" wrapText="1"/>
    </xf>
    <xf numFmtId="0" fontId="27" fillId="7" borderId="0" xfId="0" applyFont="1" applyFill="1" applyAlignment="1">
      <alignment horizontal="right" vertical="center" wrapText="1"/>
    </xf>
    <xf numFmtId="165" fontId="27"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3" fontId="27" fillId="7" borderId="0" xfId="0" applyNumberFormat="1"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7"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4" fillId="5" borderId="0" xfId="0" quotePrefix="1" applyFont="1" applyFill="1" applyAlignment="1">
      <alignment horizontal="center" vertical="center" wrapText="1"/>
    </xf>
    <xf numFmtId="0" fontId="15" fillId="5" borderId="0" xfId="0" applyFont="1" applyFill="1" applyAlignment="1">
      <alignment horizontal="center" vertical="center" wrapText="1"/>
    </xf>
    <xf numFmtId="0" fontId="25" fillId="0" borderId="0" xfId="0" quotePrefix="1" applyFont="1" applyAlignment="1">
      <alignment horizontal="center" vertical="center" wrapText="1"/>
    </xf>
    <xf numFmtId="9" fontId="27" fillId="0" borderId="0" xfId="1" applyFont="1" applyFill="1" applyBorder="1" applyAlignment="1" applyProtection="1">
      <alignment horizontal="center" vertical="center" wrapText="1"/>
    </xf>
    <xf numFmtId="3" fontId="27" fillId="7" borderId="0" xfId="0" quotePrefix="1" applyNumberFormat="1" applyFont="1" applyFill="1" applyAlignment="1">
      <alignment horizontal="center" vertical="center" wrapText="1"/>
    </xf>
    <xf numFmtId="165" fontId="27" fillId="7" borderId="0" xfId="1" quotePrefix="1" applyNumberFormat="1" applyFont="1" applyFill="1" applyBorder="1" applyAlignment="1" applyProtection="1">
      <alignment horizontal="center" vertical="center" wrapText="1"/>
    </xf>
    <xf numFmtId="165" fontId="27"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7" fillId="0" borderId="0" xfId="0" applyNumberFormat="1" applyFont="1" applyAlignment="1" applyProtection="1">
      <alignment horizontal="center" vertical="center" wrapText="1"/>
      <protection locked="0"/>
    </xf>
    <xf numFmtId="0" fontId="24"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7" fillId="4" borderId="0" xfId="0" applyFont="1" applyFill="1" applyAlignment="1">
      <alignment horizontal="center" vertical="center" wrapText="1"/>
    </xf>
    <xf numFmtId="0" fontId="30"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5"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3" fillId="2" borderId="19" xfId="0" applyFont="1" applyFill="1" applyBorder="1" applyAlignment="1">
      <alignment horizontal="center" vertical="center" wrapText="1"/>
    </xf>
    <xf numFmtId="0" fontId="12" fillId="0" borderId="19"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7"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3" fontId="27"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7" fillId="0" borderId="0" xfId="0" applyNumberFormat="1" applyFont="1" applyAlignment="1" applyProtection="1">
      <alignment horizontal="center" vertical="center" wrapText="1"/>
      <protection locked="0"/>
    </xf>
    <xf numFmtId="3" fontId="27" fillId="7" borderId="0" xfId="0" applyNumberFormat="1"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7"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23" fillId="2" borderId="20" xfId="0" applyFont="1" applyFill="1" applyBorder="1" applyAlignment="1">
      <alignment horizontal="center" vertical="center" wrapText="1"/>
    </xf>
    <xf numFmtId="0" fontId="12" fillId="0" borderId="21" xfId="2" quotePrefix="1" applyFont="1" applyFill="1" applyBorder="1" applyAlignment="1">
      <alignment horizontal="center" vertical="center" wrapText="1"/>
    </xf>
    <xf numFmtId="0" fontId="12" fillId="0" borderId="22" xfId="2" quotePrefix="1" applyFont="1" applyFill="1" applyBorder="1" applyAlignment="1">
      <alignment horizontal="center" vertical="center" wrapText="1"/>
    </xf>
    <xf numFmtId="0" fontId="27" fillId="7" borderId="0" xfId="0" quotePrefix="1" applyFont="1" applyFill="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15" fillId="0" borderId="0" xfId="0" quotePrefix="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15" fillId="0" borderId="0" xfId="0" quotePrefix="1" applyNumberFormat="1" applyFont="1" applyAlignment="1" applyProtection="1">
      <alignment horizontal="center" vertical="center" wrapText="1"/>
      <protection locked="0"/>
    </xf>
    <xf numFmtId="165" fontId="15"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7"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7"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13" fillId="0" borderId="0" xfId="2" applyFont="1" applyFill="1" applyBorder="1" applyAlignment="1" applyProtection="1">
      <protection locked="0"/>
    </xf>
    <xf numFmtId="0" fontId="5" fillId="0" borderId="4" xfId="0" applyFont="1" applyBorder="1" applyProtection="1">
      <protection locked="0"/>
    </xf>
    <xf numFmtId="0" fontId="5" fillId="0" borderId="0" xfId="0" applyFont="1" applyProtection="1">
      <protection locked="0"/>
    </xf>
    <xf numFmtId="0" fontId="5" fillId="0" borderId="5" xfId="0" applyFont="1" applyBorder="1" applyProtection="1">
      <protection locked="0"/>
    </xf>
    <xf numFmtId="0" fontId="11" fillId="0" borderId="0" xfId="0" applyFont="1" applyProtection="1">
      <protection locked="0"/>
    </xf>
    <xf numFmtId="0" fontId="27"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 fillId="0" borderId="0" xfId="2" applyAlignment="1" applyProtection="1">
      <alignment horizontal="center" vertical="center" wrapText="1"/>
      <protection locked="0"/>
    </xf>
    <xf numFmtId="166" fontId="27" fillId="0" borderId="0" xfId="0" applyNumberFormat="1" applyFont="1" applyAlignment="1">
      <alignment horizontal="center" vertical="center" wrapText="1"/>
    </xf>
    <xf numFmtId="0" fontId="43" fillId="10" borderId="0" xfId="0" applyFont="1" applyFill="1" applyAlignment="1">
      <alignment vertical="center" wrapText="1"/>
    </xf>
    <xf numFmtId="0" fontId="0" fillId="10" borderId="0" xfId="0" applyFill="1" applyAlignment="1">
      <alignment wrapText="1"/>
    </xf>
    <xf numFmtId="0" fontId="0" fillId="10" borderId="0" xfId="0" applyFill="1"/>
    <xf numFmtId="0" fontId="44" fillId="10" borderId="0" xfId="0" applyFont="1" applyFill="1" applyAlignment="1">
      <alignment vertical="center" wrapText="1"/>
    </xf>
    <xf numFmtId="0" fontId="45" fillId="10" borderId="0" xfId="0" applyFont="1" applyFill="1" applyAlignment="1">
      <alignment vertical="top"/>
    </xf>
    <xf numFmtId="0" fontId="46" fillId="10" borderId="0" xfId="0" applyFont="1" applyFill="1" applyAlignment="1">
      <alignment vertical="top" wrapText="1"/>
    </xf>
    <xf numFmtId="0" fontId="45" fillId="10" borderId="0" xfId="0" applyFont="1" applyFill="1" applyAlignment="1">
      <alignment vertical="center"/>
    </xf>
    <xf numFmtId="0" fontId="47" fillId="10" borderId="0" xfId="0" applyFont="1" applyFill="1" applyAlignment="1">
      <alignment vertical="center" wrapText="1"/>
    </xf>
    <xf numFmtId="0" fontId="0" fillId="10" borderId="0" xfId="0" applyFill="1" applyAlignment="1">
      <alignment vertical="top"/>
    </xf>
    <xf numFmtId="0" fontId="48" fillId="10" borderId="0" xfId="0" applyFont="1" applyFill="1" applyAlignment="1">
      <alignment vertical="top"/>
    </xf>
    <xf numFmtId="0" fontId="47" fillId="10" borderId="0" xfId="0" applyFont="1" applyFill="1" applyAlignment="1">
      <alignment vertical="top" wrapText="1"/>
    </xf>
    <xf numFmtId="0" fontId="4" fillId="10" borderId="0" xfId="2" applyFill="1"/>
    <xf numFmtId="0" fontId="49" fillId="10" borderId="0" xfId="0" applyFont="1" applyFill="1" applyAlignment="1">
      <alignment vertical="top" wrapText="1"/>
    </xf>
    <xf numFmtId="0" fontId="51" fillId="10" borderId="0" xfId="0" applyFont="1" applyFill="1" applyAlignment="1">
      <alignment vertical="top"/>
    </xf>
    <xf numFmtId="0" fontId="52" fillId="10" borderId="0" xfId="0" applyFont="1" applyFill="1" applyAlignment="1">
      <alignment vertical="top" wrapText="1"/>
    </xf>
    <xf numFmtId="0" fontId="54" fillId="10" borderId="0" xfId="0" applyFont="1" applyFill="1"/>
    <xf numFmtId="0" fontId="0" fillId="10" borderId="0" xfId="0" applyFill="1" applyAlignment="1">
      <alignment vertical="top" wrapText="1"/>
    </xf>
    <xf numFmtId="0" fontId="43" fillId="10" borderId="0" xfId="0" applyFont="1" applyFill="1" applyAlignment="1">
      <alignment vertical="top"/>
    </xf>
    <xf numFmtId="0" fontId="44" fillId="10" borderId="0" xfId="0" applyFont="1" applyFill="1" applyAlignment="1">
      <alignment vertical="top" wrapText="1"/>
    </xf>
    <xf numFmtId="0" fontId="55" fillId="10" borderId="0" xfId="0" applyFont="1" applyFill="1" applyAlignment="1">
      <alignment vertical="top"/>
    </xf>
    <xf numFmtId="0" fontId="0" fillId="10" borderId="0" xfId="0" applyFill="1" applyAlignment="1">
      <alignment vertical="center"/>
    </xf>
    <xf numFmtId="0" fontId="55" fillId="10" borderId="0" xfId="0" applyFont="1" applyFill="1" applyAlignment="1">
      <alignment horizontal="left" vertical="top"/>
    </xf>
    <xf numFmtId="0" fontId="49" fillId="10" borderId="0" xfId="0" applyFont="1" applyFill="1" applyAlignment="1">
      <alignment horizontal="left" vertical="top" wrapText="1"/>
    </xf>
    <xf numFmtId="0" fontId="52" fillId="10" borderId="0" xfId="0" applyFont="1" applyFill="1" applyAlignment="1">
      <alignment vertical="center"/>
    </xf>
    <xf numFmtId="0" fontId="56" fillId="10" borderId="0" xfId="0" applyFont="1" applyFill="1" applyAlignment="1">
      <alignment wrapText="1"/>
    </xf>
    <xf numFmtId="10" fontId="27" fillId="0" borderId="0" xfId="0" applyNumberFormat="1" applyFont="1" applyAlignment="1" applyProtection="1">
      <alignment horizontal="center" vertical="center" wrapText="1"/>
      <protection locked="0"/>
    </xf>
    <xf numFmtId="0" fontId="57" fillId="0" borderId="0" xfId="0" applyFont="1"/>
    <xf numFmtId="3" fontId="57" fillId="0" borderId="0" xfId="0" applyNumberFormat="1" applyFont="1"/>
    <xf numFmtId="0" fontId="57" fillId="11" borderId="0" xfId="0" applyFont="1" applyFill="1" applyAlignment="1">
      <alignment horizontal="right"/>
    </xf>
    <xf numFmtId="0" fontId="53" fillId="12" borderId="0" xfId="0" applyFont="1" applyFill="1"/>
    <xf numFmtId="9" fontId="53" fillId="12" borderId="0" xfId="1" applyFont="1" applyFill="1" applyBorder="1"/>
    <xf numFmtId="3" fontId="57" fillId="0" borderId="23" xfId="0" applyNumberFormat="1" applyFont="1" applyBorder="1" applyAlignment="1">
      <alignment horizontal="right"/>
    </xf>
    <xf numFmtId="0" fontId="57" fillId="0" borderId="24" xfId="0" applyFont="1" applyBorder="1"/>
    <xf numFmtId="0" fontId="58" fillId="13" borderId="24" xfId="0" applyFont="1" applyFill="1" applyBorder="1"/>
    <xf numFmtId="0" fontId="58" fillId="13" borderId="0" xfId="0" applyFont="1" applyFill="1"/>
    <xf numFmtId="0" fontId="59" fillId="13" borderId="0" xfId="0" applyFont="1" applyFill="1"/>
    <xf numFmtId="165" fontId="57" fillId="0" borderId="0" xfId="0" applyNumberFormat="1" applyFont="1"/>
    <xf numFmtId="0" fontId="57" fillId="0" borderId="25" xfId="0" applyFont="1" applyBorder="1"/>
    <xf numFmtId="165" fontId="57" fillId="0" borderId="0" xfId="1" applyNumberFormat="1" applyFont="1" applyBorder="1" applyAlignment="1"/>
    <xf numFmtId="0" fontId="57" fillId="0" borderId="26" xfId="0" applyFont="1" applyBorder="1"/>
    <xf numFmtId="0" fontId="57" fillId="0" borderId="27" xfId="0" applyFont="1" applyBorder="1"/>
    <xf numFmtId="0" fontId="58" fillId="13" borderId="25" xfId="0" applyFont="1" applyFill="1" applyBorder="1" applyAlignment="1">
      <alignment horizontal="center"/>
    </xf>
    <xf numFmtId="0" fontId="58" fillId="13" borderId="25" xfId="0" applyFont="1" applyFill="1" applyBorder="1"/>
    <xf numFmtId="9" fontId="57" fillId="0" borderId="28" xfId="1" applyFont="1" applyBorder="1" applyAlignment="1"/>
    <xf numFmtId="9" fontId="57" fillId="0" borderId="28" xfId="1" applyFont="1" applyBorder="1" applyAlignment="1">
      <alignment horizontal="right"/>
    </xf>
    <xf numFmtId="167" fontId="57" fillId="0" borderId="0" xfId="0" applyNumberFormat="1" applyFont="1" applyAlignment="1">
      <alignment horizontal="right"/>
    </xf>
    <xf numFmtId="167" fontId="57" fillId="0" borderId="29" xfId="0" applyNumberFormat="1" applyFont="1" applyBorder="1" applyAlignment="1">
      <alignment horizontal="right"/>
    </xf>
    <xf numFmtId="0" fontId="60" fillId="13" borderId="30" xfId="0" applyFont="1" applyFill="1" applyBorder="1" applyAlignment="1">
      <alignment horizontal="right"/>
    </xf>
    <xf numFmtId="0" fontId="60" fillId="13" borderId="29" xfId="0" applyFont="1" applyFill="1" applyBorder="1" applyAlignment="1">
      <alignment horizontal="right"/>
    </xf>
    <xf numFmtId="0" fontId="57" fillId="0" borderId="31" xfId="0" applyFont="1" applyBorder="1" applyAlignment="1">
      <alignment horizontal="left" vertical="center"/>
    </xf>
    <xf numFmtId="0" fontId="57" fillId="0" borderId="31" xfId="0" applyFont="1" applyBorder="1"/>
    <xf numFmtId="10" fontId="57" fillId="0" borderId="0" xfId="1" applyNumberFormat="1" applyFont="1" applyAlignment="1"/>
    <xf numFmtId="3" fontId="60" fillId="13" borderId="30" xfId="0" applyNumberFormat="1" applyFont="1" applyFill="1" applyBorder="1" applyAlignment="1">
      <alignment horizontal="right"/>
    </xf>
    <xf numFmtId="0" fontId="60" fillId="13" borderId="25" xfId="0" applyFont="1" applyFill="1" applyBorder="1"/>
    <xf numFmtId="0" fontId="57" fillId="0" borderId="0" xfId="0" applyFont="1" applyAlignment="1">
      <alignment horizontal="right"/>
    </xf>
    <xf numFmtId="10" fontId="57" fillId="0" borderId="0" xfId="1" applyNumberFormat="1" applyFont="1" applyBorder="1" applyAlignment="1">
      <alignment horizontal="right"/>
    </xf>
    <xf numFmtId="10" fontId="57" fillId="0" borderId="0" xfId="1" applyNumberFormat="1" applyFont="1" applyBorder="1" applyAlignment="1"/>
    <xf numFmtId="14" fontId="57" fillId="0" borderId="0" xfId="0" applyNumberFormat="1" applyFont="1"/>
    <xf numFmtId="0" fontId="57" fillId="0" borderId="0" xfId="0" applyFont="1" applyAlignment="1">
      <alignment horizontal="left"/>
    </xf>
    <xf numFmtId="0" fontId="61" fillId="0" borderId="0" xfId="0" applyFont="1"/>
    <xf numFmtId="0" fontId="62" fillId="11" borderId="32" xfId="0" applyFont="1" applyFill="1" applyBorder="1"/>
    <xf numFmtId="4" fontId="62" fillId="11" borderId="32" xfId="0" applyNumberFormat="1" applyFont="1" applyFill="1" applyBorder="1"/>
    <xf numFmtId="3" fontId="61" fillId="0" borderId="33" xfId="0" applyNumberFormat="1" applyFont="1" applyBorder="1" applyAlignment="1">
      <alignment horizontal="left"/>
    </xf>
    <xf numFmtId="3" fontId="61" fillId="0" borderId="33" xfId="0" applyNumberFormat="1" applyFont="1" applyBorder="1" applyAlignment="1">
      <alignment horizontal="right"/>
    </xf>
    <xf numFmtId="0" fontId="61" fillId="0" borderId="27" xfId="0" applyFont="1" applyBorder="1"/>
    <xf numFmtId="0" fontId="61" fillId="11" borderId="0" xfId="0" applyFont="1" applyFill="1" applyAlignment="1">
      <alignment horizontal="right"/>
    </xf>
    <xf numFmtId="14" fontId="57" fillId="0" borderId="0" xfId="0" applyNumberFormat="1" applyFont="1" applyAlignment="1">
      <alignment horizontal="right"/>
    </xf>
    <xf numFmtId="0" fontId="57" fillId="0" borderId="0" xfId="0" applyFont="1" applyAlignment="1">
      <alignment horizontal="center"/>
    </xf>
    <xf numFmtId="3" fontId="57" fillId="0" borderId="33" xfId="0" applyNumberFormat="1" applyFont="1" applyBorder="1" applyAlignment="1">
      <alignment horizontal="left"/>
    </xf>
    <xf numFmtId="3" fontId="57" fillId="0" borderId="33" xfId="0" applyNumberFormat="1" applyFont="1" applyBorder="1" applyAlignment="1">
      <alignment horizontal="right"/>
    </xf>
    <xf numFmtId="0" fontId="57" fillId="0" borderId="27" xfId="0" applyFont="1" applyBorder="1" applyAlignment="1">
      <alignment horizontal="center"/>
    </xf>
    <xf numFmtId="14" fontId="57" fillId="0" borderId="27" xfId="0" applyNumberFormat="1" applyFont="1" applyBorder="1"/>
    <xf numFmtId="168" fontId="57" fillId="0" borderId="27" xfId="0" applyNumberFormat="1" applyFont="1" applyBorder="1"/>
    <xf numFmtId="0" fontId="60" fillId="13" borderId="0" xfId="0" applyFont="1" applyFill="1" applyAlignment="1">
      <alignment wrapText="1"/>
    </xf>
    <xf numFmtId="0" fontId="60" fillId="13" borderId="0" xfId="0" applyFont="1" applyFill="1" applyAlignment="1">
      <alignment horizontal="right" wrapText="1"/>
    </xf>
    <xf numFmtId="10" fontId="60" fillId="13" borderId="0" xfId="1" applyNumberFormat="1" applyFont="1" applyFill="1" applyBorder="1" applyAlignment="1">
      <alignment horizontal="center" wrapText="1"/>
    </xf>
    <xf numFmtId="0" fontId="60" fillId="13" borderId="0" xfId="0" applyFont="1" applyFill="1" applyAlignment="1">
      <alignment horizontal="center" wrapText="1"/>
    </xf>
    <xf numFmtId="10" fontId="60" fillId="13" borderId="0" xfId="1" applyNumberFormat="1" applyFont="1" applyFill="1" applyBorder="1" applyAlignment="1">
      <alignment horizontal="right" wrapText="1"/>
    </xf>
    <xf numFmtId="0" fontId="60" fillId="13" borderId="0" xfId="0" applyFont="1" applyFill="1" applyAlignment="1">
      <alignment horizontal="left" wrapText="1"/>
    </xf>
    <xf numFmtId="3" fontId="60" fillId="13" borderId="0" xfId="0" applyNumberFormat="1" applyFont="1" applyFill="1" applyAlignment="1">
      <alignment horizontal="right" wrapText="1"/>
    </xf>
    <xf numFmtId="0" fontId="60" fillId="13" borderId="31" xfId="0" applyFont="1" applyFill="1" applyBorder="1" applyAlignment="1">
      <alignment wrapText="1"/>
    </xf>
    <xf numFmtId="0" fontId="58" fillId="13" borderId="27" xfId="0" applyFont="1" applyFill="1" applyBorder="1"/>
    <xf numFmtId="0" fontId="57" fillId="0" borderId="34" xfId="0" applyFont="1" applyBorder="1" applyAlignment="1">
      <alignment horizontal="right"/>
    </xf>
    <xf numFmtId="10" fontId="57" fillId="0" borderId="28" xfId="1" applyNumberFormat="1" applyFont="1" applyBorder="1" applyAlignment="1">
      <alignment horizontal="right"/>
    </xf>
    <xf numFmtId="0" fontId="57" fillId="0" borderId="28" xfId="0" applyFont="1" applyBorder="1" applyAlignment="1">
      <alignment horizontal="right"/>
    </xf>
    <xf numFmtId="10" fontId="57" fillId="0" borderId="28" xfId="1" applyNumberFormat="1" applyFont="1" applyBorder="1" applyAlignment="1"/>
    <xf numFmtId="14" fontId="57" fillId="0" borderId="28" xfId="0" applyNumberFormat="1" applyFont="1" applyBorder="1"/>
    <xf numFmtId="0" fontId="57" fillId="0" borderId="28" xfId="0" applyFont="1" applyBorder="1" applyAlignment="1">
      <alignment horizontal="left"/>
    </xf>
    <xf numFmtId="167" fontId="57" fillId="0" borderId="28" xfId="0" applyNumberFormat="1" applyFont="1" applyBorder="1" applyAlignment="1">
      <alignment horizontal="right"/>
    </xf>
    <xf numFmtId="0" fontId="53" fillId="11" borderId="32" xfId="0" applyFont="1" applyFill="1" applyBorder="1"/>
    <xf numFmtId="4" fontId="53" fillId="11" borderId="32" xfId="0" applyNumberFormat="1" applyFont="1" applyFill="1" applyBorder="1"/>
    <xf numFmtId="167" fontId="57" fillId="0" borderId="33" xfId="0" applyNumberFormat="1" applyFont="1" applyBorder="1" applyAlignment="1">
      <alignment horizontal="right"/>
    </xf>
    <xf numFmtId="0" fontId="57" fillId="0" borderId="0" xfId="0" applyFont="1" applyAlignment="1">
      <alignment wrapText="1"/>
    </xf>
    <xf numFmtId="0" fontId="57" fillId="11" borderId="0" xfId="0" applyFont="1" applyFill="1" applyAlignment="1">
      <alignment horizontal="right" wrapText="1"/>
    </xf>
    <xf numFmtId="3" fontId="57" fillId="0" borderId="0" xfId="0" applyNumberFormat="1" applyFont="1" applyAlignment="1">
      <alignment horizontal="right"/>
    </xf>
    <xf numFmtId="0" fontId="57" fillId="13" borderId="0" xfId="0" applyFont="1" applyFill="1"/>
    <xf numFmtId="0" fontId="60" fillId="13" borderId="0" xfId="0" applyFont="1" applyFill="1"/>
    <xf numFmtId="3" fontId="60" fillId="13" borderId="0" xfId="0" applyNumberFormat="1" applyFont="1" applyFill="1"/>
    <xf numFmtId="165" fontId="57" fillId="0" borderId="34" xfId="1" applyNumberFormat="1" applyFont="1" applyBorder="1" applyAlignment="1">
      <alignment horizontal="right"/>
    </xf>
    <xf numFmtId="165" fontId="57" fillId="0" borderId="23" xfId="1" applyNumberFormat="1" applyFont="1" applyBorder="1" applyAlignment="1">
      <alignment horizontal="right"/>
    </xf>
    <xf numFmtId="3" fontId="60" fillId="13" borderId="23" xfId="0" applyNumberFormat="1" applyFont="1" applyFill="1" applyBorder="1"/>
    <xf numFmtId="0" fontId="57" fillId="14" borderId="34" xfId="0" applyFont="1" applyFill="1" applyBorder="1"/>
    <xf numFmtId="0" fontId="57" fillId="14" borderId="28" xfId="0" applyFont="1" applyFill="1" applyBorder="1"/>
    <xf numFmtId="3" fontId="57" fillId="0" borderId="28" xfId="1" applyNumberFormat="1" applyFont="1" applyBorder="1" applyAlignment="1"/>
    <xf numFmtId="10" fontId="57" fillId="0" borderId="33" xfId="1" applyNumberFormat="1" applyFont="1" applyBorder="1" applyAlignment="1">
      <alignment horizontal="right"/>
    </xf>
    <xf numFmtId="0" fontId="63" fillId="0" borderId="0" xfId="0" applyFont="1"/>
    <xf numFmtId="3" fontId="60" fillId="13" borderId="34" xfId="0" applyNumberFormat="1" applyFont="1" applyFill="1" applyBorder="1" applyAlignment="1">
      <alignment horizontal="right"/>
    </xf>
    <xf numFmtId="3" fontId="60" fillId="13" borderId="28" xfId="0" applyNumberFormat="1" applyFont="1" applyFill="1" applyBorder="1" applyAlignment="1">
      <alignment horizontal="right"/>
    </xf>
    <xf numFmtId="0" fontId="58" fillId="13" borderId="26" xfId="0" applyFont="1" applyFill="1" applyBorder="1"/>
    <xf numFmtId="0" fontId="60" fillId="13" borderId="23" xfId="0" applyFont="1" applyFill="1" applyBorder="1"/>
    <xf numFmtId="0" fontId="60" fillId="13" borderId="35" xfId="0" applyFont="1" applyFill="1" applyBorder="1"/>
    <xf numFmtId="3" fontId="60" fillId="13" borderId="35" xfId="0" applyNumberFormat="1" applyFont="1" applyFill="1" applyBorder="1"/>
    <xf numFmtId="9" fontId="57" fillId="0" borderId="34" xfId="0" applyNumberFormat="1" applyFont="1" applyBorder="1"/>
    <xf numFmtId="3" fontId="60" fillId="13" borderId="29" xfId="0" applyNumberFormat="1" applyFont="1" applyFill="1" applyBorder="1" applyAlignment="1">
      <alignment horizontal="right"/>
    </xf>
    <xf numFmtId="9" fontId="57" fillId="0" borderId="34" xfId="1" applyFont="1" applyBorder="1" applyAlignment="1"/>
    <xf numFmtId="3" fontId="57" fillId="0" borderId="0" xfId="1" applyNumberFormat="1" applyFont="1" applyBorder="1" applyAlignment="1"/>
    <xf numFmtId="10" fontId="65" fillId="13" borderId="29" xfId="0" applyNumberFormat="1" applyFont="1" applyFill="1" applyBorder="1" applyAlignment="1">
      <alignment horizontal="right"/>
    </xf>
    <xf numFmtId="0" fontId="66" fillId="0" borderId="30" xfId="0" applyFont="1" applyBorder="1"/>
    <xf numFmtId="3" fontId="60" fillId="13" borderId="29" xfId="0" applyNumberFormat="1" applyFont="1" applyFill="1" applyBorder="1"/>
    <xf numFmtId="9" fontId="57" fillId="0" borderId="30" xfId="0" applyNumberFormat="1" applyFont="1" applyBorder="1" applyAlignment="1">
      <alignment horizontal="center"/>
    </xf>
    <xf numFmtId="3" fontId="57" fillId="0" borderId="23" xfId="0" applyNumberFormat="1" applyFont="1" applyBorder="1" applyAlignment="1">
      <alignment horizontal="center"/>
    </xf>
    <xf numFmtId="0" fontId="57" fillId="0" borderId="29" xfId="0" applyFont="1" applyBorder="1"/>
    <xf numFmtId="169" fontId="57" fillId="0" borderId="29" xfId="0" applyNumberFormat="1" applyFont="1" applyBorder="1"/>
    <xf numFmtId="9" fontId="57" fillId="0" borderId="34" xfId="1" applyFont="1" applyBorder="1" applyAlignment="1">
      <alignment horizontal="center"/>
    </xf>
    <xf numFmtId="0" fontId="57" fillId="0" borderId="28" xfId="0" applyFont="1" applyBorder="1"/>
    <xf numFmtId="9" fontId="57" fillId="0" borderId="23" xfId="1" applyFont="1" applyBorder="1" applyAlignment="1">
      <alignment horizontal="center"/>
    </xf>
    <xf numFmtId="0" fontId="57" fillId="0" borderId="35" xfId="0" applyFont="1" applyBorder="1"/>
    <xf numFmtId="0" fontId="58" fillId="13" borderId="30" xfId="0" applyFont="1" applyFill="1" applyBorder="1" applyAlignment="1">
      <alignment horizontal="center" wrapText="1"/>
    </xf>
    <xf numFmtId="0" fontId="58" fillId="13" borderId="29" xfId="0" applyFont="1" applyFill="1" applyBorder="1" applyAlignment="1">
      <alignment horizontal="center" wrapText="1"/>
    </xf>
    <xf numFmtId="0" fontId="58" fillId="13" borderId="29" xfId="0" applyFont="1" applyFill="1" applyBorder="1"/>
    <xf numFmtId="169" fontId="58" fillId="13" borderId="29" xfId="0" applyNumberFormat="1" applyFont="1" applyFill="1" applyBorder="1"/>
    <xf numFmtId="9" fontId="57" fillId="0" borderId="0" xfId="1" applyFont="1" applyBorder="1" applyAlignment="1">
      <alignment horizontal="center"/>
    </xf>
    <xf numFmtId="167" fontId="57" fillId="0" borderId="0" xfId="0" applyNumberFormat="1" applyFont="1" applyAlignment="1">
      <alignment horizontal="center"/>
    </xf>
    <xf numFmtId="169" fontId="57" fillId="0" borderId="0" xfId="0" applyNumberFormat="1" applyFont="1"/>
    <xf numFmtId="9" fontId="57" fillId="0" borderId="30" xfId="1" applyFont="1" applyBorder="1" applyAlignment="1">
      <alignment horizontal="center"/>
    </xf>
    <xf numFmtId="9" fontId="57" fillId="0" borderId="29" xfId="1" applyFont="1" applyBorder="1" applyAlignment="1">
      <alignment horizontal="center"/>
    </xf>
    <xf numFmtId="171" fontId="66" fillId="0" borderId="33" xfId="3" applyNumberFormat="1" applyFont="1" applyBorder="1" applyAlignment="1">
      <alignment horizontal="center"/>
    </xf>
    <xf numFmtId="9" fontId="57" fillId="0" borderId="28" xfId="1" applyFont="1" applyBorder="1" applyAlignment="1">
      <alignment horizontal="center"/>
    </xf>
    <xf numFmtId="9" fontId="57" fillId="0" borderId="33" xfId="1" applyFont="1" applyBorder="1" applyAlignment="1">
      <alignment horizontal="center"/>
    </xf>
    <xf numFmtId="171" fontId="66" fillId="0" borderId="23" xfId="3" applyNumberFormat="1" applyFont="1" applyBorder="1" applyAlignment="1">
      <alignment horizontal="center"/>
    </xf>
    <xf numFmtId="9" fontId="57" fillId="0" borderId="35" xfId="1" applyFont="1" applyBorder="1" applyAlignment="1">
      <alignment horizontal="center"/>
    </xf>
    <xf numFmtId="0" fontId="60" fillId="13" borderId="29" xfId="0" applyFont="1" applyFill="1" applyBorder="1"/>
    <xf numFmtId="169" fontId="60" fillId="13" borderId="29" xfId="0" applyNumberFormat="1" applyFont="1" applyFill="1" applyBorder="1"/>
    <xf numFmtId="3" fontId="57" fillId="10" borderId="33" xfId="0" applyNumberFormat="1" applyFont="1" applyFill="1" applyBorder="1"/>
    <xf numFmtId="3" fontId="57" fillId="10" borderId="0" xfId="0" applyNumberFormat="1" applyFont="1" applyFill="1"/>
    <xf numFmtId="3" fontId="57" fillId="10" borderId="23" xfId="0" applyNumberFormat="1" applyFont="1" applyFill="1" applyBorder="1"/>
    <xf numFmtId="0" fontId="60" fillId="13" borderId="30" xfId="0" applyFont="1" applyFill="1" applyBorder="1"/>
    <xf numFmtId="0" fontId="57" fillId="0" borderId="34" xfId="0" applyFont="1" applyBorder="1"/>
    <xf numFmtId="3" fontId="57" fillId="0" borderId="28" xfId="0" applyNumberFormat="1" applyFont="1" applyBorder="1"/>
    <xf numFmtId="0" fontId="57" fillId="0" borderId="33" xfId="0" applyFont="1" applyBorder="1"/>
    <xf numFmtId="0" fontId="57" fillId="0" borderId="23" xfId="0" applyFont="1" applyBorder="1"/>
    <xf numFmtId="3" fontId="57" fillId="0" borderId="35" xfId="0" applyNumberFormat="1" applyFont="1" applyBorder="1"/>
    <xf numFmtId="0" fontId="57" fillId="0" borderId="0" xfId="0" applyFont="1" applyAlignment="1">
      <alignment vertical="center"/>
    </xf>
    <xf numFmtId="3" fontId="57" fillId="0" borderId="34" xfId="0" applyNumberFormat="1" applyFont="1" applyBorder="1"/>
    <xf numFmtId="3" fontId="57" fillId="0" borderId="0" xfId="0" applyNumberFormat="1" applyFont="1" applyAlignment="1">
      <alignment horizontal="left"/>
    </xf>
    <xf numFmtId="3" fontId="57" fillId="0" borderId="23" xfId="0" applyNumberFormat="1" applyFont="1" applyBorder="1"/>
    <xf numFmtId="0" fontId="67" fillId="0" borderId="0" xfId="0" applyFont="1"/>
    <xf numFmtId="0" fontId="68" fillId="0" borderId="0" xfId="0" applyFont="1" applyAlignment="1">
      <alignment horizontal="left" vertical="center"/>
    </xf>
    <xf numFmtId="0" fontId="69" fillId="0" borderId="0" xfId="0" applyFont="1" applyAlignment="1">
      <alignment horizontal="center" vertical="center"/>
    </xf>
    <xf numFmtId="0" fontId="70" fillId="0" borderId="0" xfId="0" applyFont="1" applyAlignment="1">
      <alignment horizontal="center" vertical="center" wrapText="1"/>
    </xf>
    <xf numFmtId="0" fontId="71" fillId="0" borderId="0" xfId="0" applyFont="1" applyAlignment="1">
      <alignment vertical="center" wrapText="1"/>
    </xf>
    <xf numFmtId="0" fontId="71" fillId="15" borderId="0" xfId="0" applyFont="1" applyFill="1" applyAlignment="1">
      <alignment horizontal="center" vertical="center" wrapText="1"/>
    </xf>
    <xf numFmtId="0" fontId="71" fillId="0" borderId="0" xfId="0" applyFont="1" applyAlignment="1">
      <alignment horizontal="center" vertical="center" wrapText="1"/>
    </xf>
    <xf numFmtId="0" fontId="27" fillId="0" borderId="37" xfId="0" applyFont="1" applyBorder="1" applyAlignment="1">
      <alignment horizontal="center" vertical="center" wrapText="1"/>
    </xf>
    <xf numFmtId="0" fontId="72" fillId="0" borderId="0" xfId="2" quotePrefix="1" applyFont="1" applyFill="1" applyBorder="1" applyAlignment="1">
      <alignment horizontal="center" vertical="center" wrapText="1"/>
    </xf>
    <xf numFmtId="0" fontId="27" fillId="0" borderId="36" xfId="0" applyFont="1" applyBorder="1" applyAlignment="1">
      <alignment horizontal="center" vertical="center" wrapText="1"/>
    </xf>
    <xf numFmtId="0" fontId="27" fillId="0" borderId="40" xfId="0" applyFont="1" applyBorder="1" applyAlignment="1">
      <alignment horizontal="center" vertical="center" wrapText="1"/>
    </xf>
    <xf numFmtId="0" fontId="71" fillId="16" borderId="0" xfId="0" applyFont="1" applyFill="1" applyAlignment="1">
      <alignment horizontal="center" vertical="center" wrapText="1"/>
    </xf>
    <xf numFmtId="0" fontId="73" fillId="0" borderId="0" xfId="0" applyFont="1" applyAlignment="1">
      <alignment horizontal="center" vertical="center" wrapText="1"/>
    </xf>
    <xf numFmtId="0" fontId="3" fillId="0" borderId="0" xfId="0" applyFont="1" applyAlignment="1">
      <alignment horizontal="center"/>
    </xf>
    <xf numFmtId="164" fontId="73" fillId="0" borderId="0" xfId="0" applyNumberFormat="1" applyFont="1" applyAlignment="1" applyProtection="1">
      <alignment horizontal="center" vertical="center" wrapText="1"/>
      <protection locked="0"/>
    </xf>
    <xf numFmtId="165" fontId="53" fillId="0" borderId="0" xfId="1" applyNumberFormat="1" applyFont="1" applyFill="1" applyBorder="1" applyAlignment="1" applyProtection="1">
      <alignment horizontal="center" vertical="center" wrapText="1"/>
    </xf>
    <xf numFmtId="165" fontId="73" fillId="0" borderId="0" xfId="1" applyNumberFormat="1" applyFont="1" applyFill="1" applyBorder="1" applyAlignment="1" applyProtection="1">
      <alignment horizontal="center" vertical="center" wrapText="1"/>
      <protection locked="0"/>
    </xf>
    <xf numFmtId="164" fontId="27" fillId="0" borderId="0" xfId="0" applyNumberFormat="1" applyFont="1" applyAlignment="1">
      <alignment horizontal="center" wrapText="1"/>
    </xf>
    <xf numFmtId="165" fontId="27" fillId="0" borderId="0" xfId="1" applyNumberFormat="1" applyFont="1" applyFill="1" applyAlignment="1">
      <alignment horizontal="center" vertical="center" wrapText="1"/>
    </xf>
    <xf numFmtId="0" fontId="13" fillId="2" borderId="0" xfId="2" applyFont="1" applyFill="1" applyBorder="1" applyAlignment="1" applyProtection="1">
      <alignment horizontal="center"/>
      <protection locked="0"/>
    </xf>
    <xf numFmtId="0" fontId="13" fillId="0" borderId="0" xfId="2" applyFont="1" applyFill="1" applyBorder="1" applyAlignment="1" applyProtection="1">
      <protection locked="0"/>
    </xf>
    <xf numFmtId="0" fontId="13" fillId="3" borderId="0" xfId="0" applyFont="1" applyFill="1" applyAlignment="1" applyProtection="1">
      <alignment horizontal="center"/>
      <protection locked="0"/>
    </xf>
    <xf numFmtId="0" fontId="3" fillId="0" borderId="0" xfId="0" applyFont="1" applyProtection="1">
      <protection locked="0"/>
    </xf>
    <xf numFmtId="0" fontId="7"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21" fillId="0" borderId="0" xfId="0" applyFont="1" applyAlignment="1">
      <alignment horizontal="left"/>
    </xf>
    <xf numFmtId="0" fontId="25" fillId="6" borderId="10" xfId="0" quotePrefix="1" applyFont="1" applyFill="1" applyBorder="1" applyAlignment="1">
      <alignment horizontal="left" vertical="center"/>
    </xf>
    <xf numFmtId="0" fontId="25" fillId="6" borderId="12" xfId="0" quotePrefix="1" applyFont="1" applyFill="1" applyBorder="1" applyAlignment="1">
      <alignment horizontal="left" vertical="center"/>
    </xf>
    <xf numFmtId="0" fontId="25" fillId="6" borderId="11" xfId="0" quotePrefix="1" applyFont="1" applyFill="1" applyBorder="1" applyAlignment="1">
      <alignment horizontal="left" vertical="center"/>
    </xf>
    <xf numFmtId="0" fontId="41" fillId="0" borderId="0" xfId="0" applyFont="1" applyAlignment="1">
      <alignment horizontal="left" vertical="center" wrapText="1"/>
    </xf>
    <xf numFmtId="0" fontId="57" fillId="0" borderId="0" xfId="0" applyFont="1" applyAlignment="1">
      <alignment wrapText="1"/>
    </xf>
    <xf numFmtId="0" fontId="0" fillId="0" borderId="0" xfId="0" applyAlignment="1">
      <alignment wrapText="1"/>
    </xf>
    <xf numFmtId="0" fontId="57" fillId="0" borderId="31" xfId="0" applyFont="1" applyBorder="1" applyAlignment="1">
      <alignment wrapText="1"/>
    </xf>
    <xf numFmtId="0" fontId="45" fillId="10" borderId="0" xfId="0" applyFont="1" applyFill="1" applyAlignment="1">
      <alignment horizontal="left" vertical="top"/>
    </xf>
    <xf numFmtId="0" fontId="71" fillId="16" borderId="0" xfId="0" applyFont="1" applyFill="1" applyAlignment="1">
      <alignment horizontal="center" vertical="center" wrapText="1"/>
    </xf>
    <xf numFmtId="0" fontId="74" fillId="16" borderId="0" xfId="0" applyFont="1" applyFill="1" applyAlignment="1">
      <alignment horizontal="center" vertical="center" wrapText="1"/>
    </xf>
    <xf numFmtId="0" fontId="71" fillId="16" borderId="36" xfId="0" applyFont="1" applyFill="1" applyBorder="1" applyAlignment="1">
      <alignment horizontal="center" vertical="center" wrapText="1"/>
    </xf>
    <xf numFmtId="0" fontId="71" fillId="16" borderId="37" xfId="0" applyFont="1" applyFill="1" applyBorder="1" applyAlignment="1">
      <alignment horizontal="center" vertical="center" wrapText="1"/>
    </xf>
    <xf numFmtId="0" fontId="72" fillId="0" borderId="0" xfId="2" quotePrefix="1" applyFont="1" applyFill="1" applyBorder="1" applyAlignment="1">
      <alignment horizontal="center" vertical="center" wrapText="1"/>
    </xf>
    <xf numFmtId="0" fontId="72" fillId="0" borderId="36" xfId="2" quotePrefix="1" applyFont="1" applyFill="1" applyBorder="1" applyAlignment="1">
      <alignment horizontal="center" vertical="center" wrapText="1"/>
    </xf>
    <xf numFmtId="0" fontId="72" fillId="0" borderId="37" xfId="2" quotePrefix="1" applyFont="1" applyFill="1" applyBorder="1" applyAlignment="1">
      <alignment horizontal="center" vertical="center" wrapText="1"/>
    </xf>
    <xf numFmtId="0" fontId="72" fillId="0" borderId="36" xfId="2" quotePrefix="1" applyFont="1" applyBorder="1" applyAlignment="1">
      <alignment horizontal="center"/>
    </xf>
    <xf numFmtId="0" fontId="72" fillId="0" borderId="37" xfId="2" quotePrefix="1" applyFont="1" applyBorder="1" applyAlignment="1">
      <alignment horizontal="center"/>
    </xf>
    <xf numFmtId="0" fontId="72" fillId="0" borderId="38" xfId="2" quotePrefix="1" applyFont="1" applyFill="1" applyBorder="1" applyAlignment="1">
      <alignment horizontal="center" vertical="center" wrapText="1"/>
    </xf>
    <xf numFmtId="0" fontId="72" fillId="0" borderId="39" xfId="2" quotePrefix="1" applyFont="1" applyFill="1" applyBorder="1" applyAlignment="1">
      <alignment horizontal="center" vertical="center" wrapText="1"/>
    </xf>
    <xf numFmtId="0" fontId="23" fillId="2" borderId="0" xfId="0" applyFont="1" applyFill="1" applyAlignment="1">
      <alignment horizontal="center" vertical="center" wrapText="1"/>
    </xf>
  </cellXfs>
  <cellStyles count="4">
    <cellStyle name="Comma 2" xfId="3" xr:uid="{B21DD5D2-B405-4278-80DB-F645C029EAC7}"/>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xdr:colOff>
      <xdr:row>141</xdr:row>
      <xdr:rowOff>73699</xdr:rowOff>
    </xdr:from>
    <xdr:to>
      <xdr:col>12</xdr:col>
      <xdr:colOff>426244</xdr:colOff>
      <xdr:row>143</xdr:row>
      <xdr:rowOff>100912</xdr:rowOff>
    </xdr:to>
    <xdr:sp macro="" textlink="">
      <xdr:nvSpPr>
        <xdr:cNvPr id="2" name="textruta 7">
          <a:extLst>
            <a:ext uri="{FF2B5EF4-FFF2-40B4-BE49-F238E27FC236}">
              <a16:creationId xmlns:a16="http://schemas.microsoft.com/office/drawing/2014/main" id="{549CF8D0-F9E0-4DB4-8946-CC6ECCC3B56A}"/>
            </a:ext>
          </a:extLst>
        </xdr:cNvPr>
        <xdr:cNvSpPr txBox="1"/>
      </xdr:nvSpPr>
      <xdr:spPr>
        <a:xfrm>
          <a:off x="1833562" y="25859779"/>
          <a:ext cx="9565482" cy="39297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800" b="1" i="1"/>
            <a:t>Currency</a:t>
          </a:r>
          <a:r>
            <a:rPr lang="sv-SE" sz="800" b="1" i="1" baseline="0"/>
            <a:t> risk</a:t>
          </a:r>
        </a:p>
        <a:p>
          <a:r>
            <a:rPr lang="sv-SE" sz="800" i="1"/>
            <a:t>The cover pool bears </a:t>
          </a:r>
          <a:r>
            <a:rPr lang="sv-SE" sz="800" i="1" baseline="0"/>
            <a:t>no currency risk since all assets and liabilities are originated/denominated in SEK.</a:t>
          </a:r>
          <a:endParaRPr lang="sv-SE" sz="800" i="1"/>
        </a:p>
      </xdr:txBody>
    </xdr:sp>
    <xdr:clientData/>
  </xdr:twoCellAnchor>
  <xdr:twoCellAnchor>
    <xdr:from>
      <xdr:col>2</xdr:col>
      <xdr:colOff>4762</xdr:colOff>
      <xdr:row>150</xdr:row>
      <xdr:rowOff>95249</xdr:rowOff>
    </xdr:from>
    <xdr:to>
      <xdr:col>12</xdr:col>
      <xdr:colOff>426244</xdr:colOff>
      <xdr:row>153</xdr:row>
      <xdr:rowOff>71436</xdr:rowOff>
    </xdr:to>
    <xdr:sp macro="" textlink="">
      <xdr:nvSpPr>
        <xdr:cNvPr id="3" name="textruta 10">
          <a:extLst>
            <a:ext uri="{FF2B5EF4-FFF2-40B4-BE49-F238E27FC236}">
              <a16:creationId xmlns:a16="http://schemas.microsoft.com/office/drawing/2014/main" id="{3FB50A04-AE9A-4FFB-8F8B-4C50323854B6}"/>
            </a:ext>
          </a:extLst>
        </xdr:cNvPr>
        <xdr:cNvSpPr txBox="1"/>
      </xdr:nvSpPr>
      <xdr:spPr>
        <a:xfrm>
          <a:off x="1833562" y="27527249"/>
          <a:ext cx="9565482" cy="52482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sv-SE" sz="800" b="1" i="1">
              <a:solidFill>
                <a:schemeClr val="dk1"/>
              </a:solidFill>
              <a:latin typeface="+mn-lt"/>
              <a:ea typeface="+mn-ea"/>
              <a:cs typeface="+mn-cs"/>
            </a:rPr>
            <a:t>Interest rate risk</a:t>
          </a:r>
        </a:p>
        <a:p>
          <a:pPr marL="0" marR="0" indent="0" defTabSz="914400" eaLnBrk="1" fontAlgn="auto" latinLnBrk="0" hangingPunct="1">
            <a:lnSpc>
              <a:spcPct val="100000"/>
            </a:lnSpc>
            <a:spcBef>
              <a:spcPts val="0"/>
            </a:spcBef>
            <a:spcAft>
              <a:spcPts val="0"/>
            </a:spcAft>
            <a:buClrTx/>
            <a:buSzTx/>
            <a:buFontTx/>
            <a:buNone/>
            <a:tabLst/>
            <a:defRPr/>
          </a:pPr>
          <a:r>
            <a:rPr lang="en-US" sz="800" i="1" baseline="0">
              <a:solidFill>
                <a:schemeClr val="dk1"/>
              </a:solidFill>
              <a:latin typeface="+mn-lt"/>
              <a:ea typeface="+mn-ea"/>
              <a:cs typeface="+mn-cs"/>
            </a:rPr>
            <a:t>Skandiabanken is calculating and following up on the interest rate risk according to the Swedish covered bond act (SFS 2003:1223) and the Swedish FSA Regulations (FFFS 2013:1), and the daily matching requirements are always fulfilled.  Interest rate swaps can be used to manage the interest rate risk. </a:t>
          </a:r>
          <a:endParaRPr lang="sv-SE" sz="800" i="1">
            <a:solidFill>
              <a:schemeClr val="dk1"/>
            </a:solidFill>
            <a:latin typeface="+mn-lt"/>
            <a:ea typeface="+mn-ea"/>
            <a:cs typeface="+mn-cs"/>
          </a:endParaRPr>
        </a:p>
      </xdr:txBody>
    </xdr:sp>
    <xdr:clientData/>
  </xdr:twoCellAnchor>
  <xdr:absoluteAnchor>
    <xdr:pos x="1071656" y="227854"/>
    <xdr:ext cx="2672403" cy="413169"/>
    <xdr:pic>
      <xdr:nvPicPr>
        <xdr:cNvPr id="4" name="Picture 3">
          <a:extLst>
            <a:ext uri="{FF2B5EF4-FFF2-40B4-BE49-F238E27FC236}">
              <a16:creationId xmlns:a16="http://schemas.microsoft.com/office/drawing/2014/main" id="{017E8008-C4F0-4AC1-AF0D-33F973D342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656" y="227854"/>
          <a:ext cx="2672403" cy="413169"/>
        </a:xfrm>
        <a:prstGeom prst="rect">
          <a:avLst/>
        </a:prstGeom>
      </xdr:spPr>
    </xdr:pic>
    <xdr:clientData/>
  </xdr:absoluteAnchor>
  <xdr:twoCellAnchor>
    <xdr:from>
      <xdr:col>2</xdr:col>
      <xdr:colOff>0</xdr:colOff>
      <xdr:row>56</xdr:row>
      <xdr:rowOff>23815</xdr:rowOff>
    </xdr:from>
    <xdr:to>
      <xdr:col>6</xdr:col>
      <xdr:colOff>436562</xdr:colOff>
      <xdr:row>56</xdr:row>
      <xdr:rowOff>222251</xdr:rowOff>
    </xdr:to>
    <xdr:sp macro="" textlink="">
      <xdr:nvSpPr>
        <xdr:cNvPr id="5" name="textruta 1">
          <a:extLst>
            <a:ext uri="{FF2B5EF4-FFF2-40B4-BE49-F238E27FC236}">
              <a16:creationId xmlns:a16="http://schemas.microsoft.com/office/drawing/2014/main" id="{A7895EE1-6631-4DF0-B56B-240DA0C7E199}"/>
            </a:ext>
          </a:extLst>
        </xdr:cNvPr>
        <xdr:cNvSpPr txBox="1"/>
      </xdr:nvSpPr>
      <xdr:spPr>
        <a:xfrm>
          <a:off x="1828800" y="10265095"/>
          <a:ext cx="4094162" cy="16033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r>
            <a:rPr lang="sv-SE" sz="900" i="1">
              <a:solidFill>
                <a:schemeClr val="dk1"/>
              </a:solidFill>
              <a:latin typeface="+mn-lt"/>
              <a:ea typeface="+mn-ea"/>
              <a:cs typeface="+mn-cs"/>
            </a:rPr>
            <a:t>*</a:t>
          </a:r>
          <a:r>
            <a:rPr lang="sv-SE" sz="800" i="1">
              <a:solidFill>
                <a:schemeClr val="dk1"/>
              </a:solidFill>
              <a:latin typeface="+mn-lt"/>
              <a:ea typeface="+mn-ea"/>
              <a:cs typeface="+mn-cs"/>
            </a:rPr>
            <a:t>Maturity</a:t>
          </a:r>
          <a:r>
            <a:rPr lang="sv-SE" sz="800" i="1" baseline="0">
              <a:solidFill>
                <a:schemeClr val="dk1"/>
              </a:solidFill>
              <a:latin typeface="+mn-lt"/>
              <a:ea typeface="+mn-ea"/>
              <a:cs typeface="+mn-cs"/>
            </a:rPr>
            <a:t> is the time remaining to the next change of interest rate in contractual terms.</a:t>
          </a:r>
          <a:endParaRPr lang="sv-SE" sz="800" i="1">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976898B2-002D-4807-BEB5-184B711ACC62}"/>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scb.se/media/1062/loantovalueforswedishcoverpools_20100305_mark-1.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skandia.se/om-oss/om-skandia/finansiell-information/disclaimer-skandiabanken/sustainability/"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skandia.se/om-oss/om-skandia/finansiell-information/disclaimer-skandiabanken/sustainability/"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kandia.se/om-oss/om-skandia/finansiell-information/finansiell-info/sakerstallda-obligationer/" TargetMode="External"/><Relationship Id="rId5" Type="http://schemas.openxmlformats.org/officeDocument/2006/relationships/hyperlink" Target="https://www.skandia.se/om-oss/om-skandia/finansiell-information/disclaimer-skandiabanken/covered-bonds/" TargetMode="Externa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G48" sqref="G48"/>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0</v>
      </c>
      <c r="G5" s="7"/>
      <c r="H5" s="7"/>
      <c r="I5" s="7"/>
      <c r="J5" s="8"/>
    </row>
    <row r="6" spans="2:10" ht="41.25" customHeight="1" x14ac:dyDescent="0.25">
      <c r="B6" s="6"/>
      <c r="C6" s="7"/>
      <c r="D6" s="421" t="s">
        <v>1</v>
      </c>
      <c r="E6" s="421"/>
      <c r="F6" s="421"/>
      <c r="G6" s="421"/>
      <c r="H6" s="421"/>
      <c r="I6" s="7"/>
      <c r="J6" s="8"/>
    </row>
    <row r="7" spans="2:10" ht="26.25" x14ac:dyDescent="0.25">
      <c r="B7" s="6"/>
      <c r="C7" s="7"/>
      <c r="D7" s="7"/>
      <c r="E7" s="7"/>
      <c r="F7" s="212" t="s">
        <v>740</v>
      </c>
      <c r="G7" s="7"/>
      <c r="H7" s="7"/>
      <c r="I7" s="7"/>
      <c r="J7" s="8"/>
    </row>
    <row r="8" spans="2:10" ht="26.25" x14ac:dyDescent="0.25">
      <c r="B8" s="6"/>
      <c r="C8" s="7"/>
      <c r="D8" s="7"/>
      <c r="E8" s="7"/>
      <c r="F8" s="212" t="s">
        <v>2894</v>
      </c>
      <c r="G8" s="7"/>
      <c r="H8" s="7"/>
      <c r="I8" s="7"/>
      <c r="J8" s="8"/>
    </row>
    <row r="9" spans="2:10" ht="21" x14ac:dyDescent="0.25">
      <c r="B9" s="6"/>
      <c r="C9" s="7"/>
      <c r="D9" s="7"/>
      <c r="E9" s="7"/>
      <c r="F9" s="213" t="s">
        <v>3109</v>
      </c>
      <c r="G9" s="7"/>
      <c r="H9" s="7"/>
      <c r="I9" s="7"/>
      <c r="J9" s="8"/>
    </row>
    <row r="10" spans="2:10" ht="21" x14ac:dyDescent="0.25">
      <c r="B10" s="6"/>
      <c r="C10" s="7"/>
      <c r="D10" s="7"/>
      <c r="E10" s="7"/>
      <c r="F10" s="213" t="s">
        <v>2984</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2</v>
      </c>
      <c r="G22" s="7"/>
      <c r="H22" s="7"/>
      <c r="I22" s="7"/>
      <c r="J22" s="8"/>
    </row>
    <row r="23" spans="2:10" x14ac:dyDescent="0.25">
      <c r="B23" s="6"/>
      <c r="C23" s="7"/>
      <c r="D23" s="7"/>
      <c r="E23" s="7"/>
      <c r="F23" s="15"/>
      <c r="G23" s="7"/>
      <c r="H23" s="7"/>
      <c r="I23" s="7"/>
      <c r="J23" s="8"/>
    </row>
    <row r="24" spans="2:10" s="184" customFormat="1" x14ac:dyDescent="0.25">
      <c r="B24" s="234"/>
      <c r="C24" s="235"/>
      <c r="D24" s="417" t="s">
        <v>3</v>
      </c>
      <c r="E24" s="418" t="s">
        <v>4</v>
      </c>
      <c r="F24" s="418"/>
      <c r="G24" s="418"/>
      <c r="H24" s="418"/>
      <c r="I24" s="235"/>
      <c r="J24" s="236"/>
    </row>
    <row r="25" spans="2:10" s="184" customFormat="1" x14ac:dyDescent="0.25">
      <c r="B25" s="234"/>
      <c r="C25" s="235"/>
      <c r="D25" s="235"/>
      <c r="H25" s="235"/>
      <c r="I25" s="235"/>
      <c r="J25" s="236"/>
    </row>
    <row r="26" spans="2:10" s="184" customFormat="1" x14ac:dyDescent="0.25">
      <c r="B26" s="234"/>
      <c r="C26" s="235"/>
      <c r="D26" s="417" t="s">
        <v>5</v>
      </c>
      <c r="E26" s="418"/>
      <c r="F26" s="418"/>
      <c r="G26" s="418"/>
      <c r="H26" s="418"/>
      <c r="I26" s="235"/>
      <c r="J26" s="236"/>
    </row>
    <row r="27" spans="2:10" s="184" customFormat="1" x14ac:dyDescent="0.25">
      <c r="B27" s="234"/>
      <c r="C27" s="235"/>
      <c r="D27" s="233"/>
      <c r="E27" s="233"/>
      <c r="F27" s="233"/>
      <c r="G27" s="233"/>
      <c r="H27" s="233"/>
      <c r="I27" s="235"/>
      <c r="J27" s="236"/>
    </row>
    <row r="28" spans="2:10" s="184" customFormat="1" hidden="1" x14ac:dyDescent="0.25">
      <c r="B28" s="234"/>
      <c r="C28" s="235"/>
      <c r="D28" s="417" t="s">
        <v>6</v>
      </c>
      <c r="E28" s="418" t="s">
        <v>4</v>
      </c>
      <c r="F28" s="418"/>
      <c r="G28" s="418"/>
      <c r="H28" s="418"/>
      <c r="I28" s="235"/>
      <c r="J28" s="236"/>
    </row>
    <row r="29" spans="2:10" s="184" customFormat="1" hidden="1" x14ac:dyDescent="0.25">
      <c r="B29" s="234"/>
      <c r="C29" s="235"/>
      <c r="D29" s="233"/>
      <c r="E29" s="233"/>
      <c r="F29" s="233"/>
      <c r="G29" s="233"/>
      <c r="H29" s="233"/>
      <c r="I29" s="235"/>
      <c r="J29" s="236"/>
    </row>
    <row r="30" spans="2:10" s="184" customFormat="1" hidden="1" x14ac:dyDescent="0.25">
      <c r="B30" s="234"/>
      <c r="C30" s="235"/>
      <c r="D30" s="417" t="s">
        <v>7</v>
      </c>
      <c r="E30" s="418" t="s">
        <v>4</v>
      </c>
      <c r="F30" s="418"/>
      <c r="G30" s="418"/>
      <c r="H30" s="418"/>
      <c r="I30" s="235"/>
      <c r="J30" s="236"/>
    </row>
    <row r="31" spans="2:10" s="184" customFormat="1" hidden="1" x14ac:dyDescent="0.25">
      <c r="B31" s="234"/>
      <c r="C31" s="235"/>
      <c r="D31" s="233"/>
      <c r="E31" s="233"/>
      <c r="F31" s="233"/>
      <c r="G31" s="233"/>
      <c r="H31" s="233"/>
      <c r="I31" s="235"/>
      <c r="J31" s="236"/>
    </row>
    <row r="32" spans="2:10" s="184" customFormat="1" x14ac:dyDescent="0.25">
      <c r="B32" s="234"/>
      <c r="C32" s="235"/>
      <c r="D32" s="417" t="s">
        <v>8</v>
      </c>
      <c r="E32" s="418" t="s">
        <v>4</v>
      </c>
      <c r="F32" s="418"/>
      <c r="G32" s="418"/>
      <c r="H32" s="418"/>
      <c r="I32" s="235"/>
      <c r="J32" s="236"/>
    </row>
    <row r="33" spans="2:10" s="184" customFormat="1" x14ac:dyDescent="0.25">
      <c r="B33" s="234"/>
      <c r="C33" s="235"/>
      <c r="I33" s="235"/>
      <c r="J33" s="236"/>
    </row>
    <row r="34" spans="2:10" s="184" customFormat="1" hidden="1" x14ac:dyDescent="0.25">
      <c r="B34" s="234"/>
      <c r="C34" s="235"/>
      <c r="D34" s="417" t="s">
        <v>9</v>
      </c>
      <c r="E34" s="418" t="s">
        <v>4</v>
      </c>
      <c r="F34" s="418"/>
      <c r="G34" s="418"/>
      <c r="H34" s="418"/>
      <c r="I34" s="235"/>
      <c r="J34" s="236"/>
    </row>
    <row r="35" spans="2:10" s="184" customFormat="1" hidden="1" x14ac:dyDescent="0.25">
      <c r="B35" s="234"/>
      <c r="C35" s="235"/>
      <c r="D35" s="235"/>
      <c r="E35" s="235"/>
      <c r="F35" s="235"/>
      <c r="G35" s="235"/>
      <c r="H35" s="235"/>
      <c r="I35" s="235"/>
      <c r="J35" s="236"/>
    </row>
    <row r="36" spans="2:10" s="184" customFormat="1" x14ac:dyDescent="0.25">
      <c r="B36" s="234"/>
      <c r="C36" s="235"/>
      <c r="D36" s="419" t="s">
        <v>2980</v>
      </c>
      <c r="E36" s="420"/>
      <c r="F36" s="420"/>
      <c r="G36" s="420"/>
      <c r="H36" s="420"/>
      <c r="I36" s="235"/>
      <c r="J36" s="236"/>
    </row>
    <row r="37" spans="2:10" s="184" customFormat="1" x14ac:dyDescent="0.25">
      <c r="B37" s="234"/>
      <c r="C37" s="235"/>
      <c r="D37" s="235"/>
      <c r="E37" s="235"/>
      <c r="F37" s="237"/>
      <c r="G37" s="235"/>
      <c r="H37" s="235"/>
      <c r="I37" s="235"/>
      <c r="J37" s="236"/>
    </row>
    <row r="38" spans="2:10" s="184" customFormat="1" x14ac:dyDescent="0.25">
      <c r="B38" s="234"/>
      <c r="C38" s="235"/>
      <c r="D38" s="419" t="s">
        <v>2981</v>
      </c>
      <c r="E38" s="420"/>
      <c r="F38" s="420"/>
      <c r="G38" s="420"/>
      <c r="H38" s="420"/>
      <c r="I38" s="235"/>
      <c r="J38" s="236"/>
    </row>
    <row r="39" spans="2:10" s="184" customFormat="1" x14ac:dyDescent="0.25">
      <c r="B39" s="234"/>
      <c r="C39" s="235"/>
      <c r="I39" s="235"/>
      <c r="J39" s="236"/>
    </row>
    <row r="40" spans="2:10" s="184" customFormat="1" x14ac:dyDescent="0.25">
      <c r="B40" s="234"/>
      <c r="C40" s="235"/>
      <c r="D40" s="419" t="s">
        <v>10</v>
      </c>
      <c r="E40" s="420" t="s">
        <v>4</v>
      </c>
      <c r="F40" s="420"/>
      <c r="G40" s="420"/>
      <c r="H40" s="420"/>
      <c r="I40" s="235"/>
      <c r="J40" s="236"/>
    </row>
    <row r="41" spans="2:10" x14ac:dyDescent="0.25">
      <c r="B41" s="6"/>
      <c r="I41" s="7"/>
      <c r="J41" s="8"/>
    </row>
    <row r="42" spans="2:10" x14ac:dyDescent="0.25">
      <c r="B42" s="6"/>
      <c r="I42" s="7"/>
      <c r="J42" s="8"/>
    </row>
    <row r="43" spans="2:10" ht="15.75" thickBot="1" x14ac:dyDescent="0.3">
      <c r="B43" s="16"/>
      <c r="C43" s="17"/>
      <c r="D43" s="17"/>
      <c r="E43" s="17"/>
      <c r="F43" s="17"/>
      <c r="G43" s="17"/>
      <c r="H43" s="17"/>
      <c r="I43" s="17"/>
      <c r="J43" s="1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5084-1B29-4246-8CAA-FA1CD55E6CA9}">
  <sheetPr>
    <tabColor rgb="FF002060"/>
  </sheetPr>
  <dimension ref="A7:W163"/>
  <sheetViews>
    <sheetView showGridLines="0" topLeftCell="B1" zoomScale="120" zoomScaleNormal="120" workbookViewId="0">
      <selection activeCell="O59" sqref="O59"/>
    </sheetView>
  </sheetViews>
  <sheetFormatPr defaultColWidth="13.28515625" defaultRowHeight="11.25" x14ac:dyDescent="0.2"/>
  <cols>
    <col min="1" max="1" width="13.28515625" style="270"/>
    <col min="2" max="2" width="2.140625" style="268" customWidth="1"/>
    <col min="3" max="3" width="17.28515625" style="268" customWidth="1"/>
    <col min="4" max="4" width="14.7109375" style="269" customWidth="1"/>
    <col min="5" max="5" width="10.7109375" style="268" customWidth="1"/>
    <col min="6" max="6" width="9.7109375" style="268" customWidth="1"/>
    <col min="7" max="7" width="10.7109375" style="268" bestFit="1" customWidth="1"/>
    <col min="8" max="8" width="10.5703125" style="268" bestFit="1" customWidth="1"/>
    <col min="9" max="9" width="9.85546875" style="268" customWidth="1"/>
    <col min="10" max="10" width="9.140625" style="268" customWidth="1"/>
    <col min="11" max="11" width="9" style="268" customWidth="1"/>
    <col min="12" max="12" width="10.28515625" style="268" customWidth="1"/>
    <col min="13" max="13" width="7.7109375" style="268" customWidth="1"/>
    <col min="14" max="14" width="5.7109375" style="268" customWidth="1"/>
    <col min="15" max="16384" width="13.28515625" style="268"/>
  </cols>
  <sheetData>
    <row r="7" spans="3:13" x14ac:dyDescent="0.2">
      <c r="C7" s="398" t="s">
        <v>3104</v>
      </c>
      <c r="G7" s="347"/>
    </row>
    <row r="8" spans="3:13" x14ac:dyDescent="0.2">
      <c r="C8" s="398" t="s">
        <v>3103</v>
      </c>
      <c r="G8" s="347"/>
    </row>
    <row r="9" spans="3:13" x14ac:dyDescent="0.2">
      <c r="C9" s="398"/>
    </row>
    <row r="11" spans="3:13" ht="15.75" x14ac:dyDescent="0.25">
      <c r="C11" s="277" t="s">
        <v>3089</v>
      </c>
      <c r="D11" s="339"/>
      <c r="E11" s="338"/>
      <c r="F11" s="338"/>
      <c r="G11" s="338"/>
      <c r="H11" s="338"/>
      <c r="I11" s="338"/>
      <c r="J11" s="338"/>
      <c r="K11" s="338"/>
      <c r="L11" s="338"/>
      <c r="M11" s="337"/>
    </row>
    <row r="12" spans="3:13" x14ac:dyDescent="0.2">
      <c r="C12" s="301"/>
    </row>
    <row r="13" spans="3:13" x14ac:dyDescent="0.2">
      <c r="C13" s="282" t="s">
        <v>3102</v>
      </c>
      <c r="D13" s="393" t="s">
        <v>2894</v>
      </c>
      <c r="E13" s="393"/>
      <c r="F13" s="393"/>
      <c r="G13" s="397"/>
      <c r="I13" s="429" t="s">
        <v>3101</v>
      </c>
      <c r="J13" s="430"/>
      <c r="K13" s="430"/>
      <c r="L13" s="430"/>
    </row>
    <row r="14" spans="3:13" x14ac:dyDescent="0.2">
      <c r="C14" s="292" t="s">
        <v>3100</v>
      </c>
      <c r="D14" s="396" t="s">
        <v>3099</v>
      </c>
      <c r="E14" s="396"/>
      <c r="F14" s="396"/>
      <c r="G14" s="310"/>
      <c r="I14" s="430"/>
      <c r="J14" s="430"/>
      <c r="K14" s="430"/>
      <c r="L14" s="430"/>
    </row>
    <row r="15" spans="3:13" x14ac:dyDescent="0.2">
      <c r="C15" s="281" t="s">
        <v>3098</v>
      </c>
      <c r="D15" s="390" t="s">
        <v>3097</v>
      </c>
      <c r="E15" s="390"/>
      <c r="F15" s="390"/>
      <c r="G15" s="395"/>
      <c r="I15" s="394"/>
      <c r="J15" s="394"/>
    </row>
    <row r="17" spans="3:20" x14ac:dyDescent="0.2">
      <c r="C17" s="276" t="s">
        <v>3096</v>
      </c>
      <c r="D17" s="276" t="s">
        <v>3095</v>
      </c>
      <c r="E17" s="276" t="s">
        <v>3094</v>
      </c>
      <c r="F17" s="276" t="s">
        <v>3093</v>
      </c>
      <c r="I17" s="276" t="s">
        <v>3092</v>
      </c>
      <c r="J17" s="276"/>
      <c r="K17" s="299">
        <v>46112</v>
      </c>
    </row>
    <row r="18" spans="3:20" x14ac:dyDescent="0.2">
      <c r="C18" s="282" t="s">
        <v>3091</v>
      </c>
      <c r="D18" s="393" t="s">
        <v>3086</v>
      </c>
      <c r="E18" s="368" t="s">
        <v>3090</v>
      </c>
      <c r="F18" s="392" t="s">
        <v>3086</v>
      </c>
    </row>
    <row r="19" spans="3:20" x14ac:dyDescent="0.2">
      <c r="C19" s="292" t="s">
        <v>3089</v>
      </c>
      <c r="D19" s="269" t="s">
        <v>3086</v>
      </c>
      <c r="E19" s="366" t="s">
        <v>3087</v>
      </c>
      <c r="F19" s="391" t="s">
        <v>3086</v>
      </c>
      <c r="T19" s="269">
        <v>44383</v>
      </c>
    </row>
    <row r="20" spans="3:20" x14ac:dyDescent="0.2">
      <c r="C20" s="281" t="s">
        <v>3088</v>
      </c>
      <c r="D20" s="390" t="s">
        <v>3086</v>
      </c>
      <c r="E20" s="366" t="s">
        <v>3087</v>
      </c>
      <c r="F20" s="389" t="s">
        <v>3086</v>
      </c>
    </row>
    <row r="23" spans="3:20" ht="15.75" x14ac:dyDescent="0.25">
      <c r="C23" s="277" t="s">
        <v>3085</v>
      </c>
      <c r="D23" s="339"/>
      <c r="E23" s="338"/>
      <c r="F23" s="338"/>
      <c r="G23" s="338"/>
      <c r="H23" s="338"/>
      <c r="I23" s="338"/>
      <c r="J23" s="338"/>
      <c r="K23" s="338"/>
      <c r="L23" s="338"/>
      <c r="M23" s="337"/>
    </row>
    <row r="25" spans="3:20" ht="45" x14ac:dyDescent="0.2">
      <c r="C25" s="284" t="s">
        <v>3084</v>
      </c>
      <c r="D25" s="383"/>
      <c r="E25" s="369" t="s">
        <v>3038</v>
      </c>
      <c r="F25" s="369" t="s">
        <v>3083</v>
      </c>
      <c r="I25" s="284" t="s">
        <v>3082</v>
      </c>
      <c r="J25" s="384"/>
      <c r="K25" s="371"/>
      <c r="L25" s="388"/>
    </row>
    <row r="26" spans="3:20" x14ac:dyDescent="0.2">
      <c r="C26" s="282" t="s">
        <v>1407</v>
      </c>
      <c r="D26" s="368"/>
      <c r="E26" s="362">
        <v>93300.682946999994</v>
      </c>
      <c r="I26" s="282" t="s">
        <v>2042</v>
      </c>
      <c r="J26" s="368"/>
      <c r="K26" s="368"/>
      <c r="L26" s="387">
        <v>46811</v>
      </c>
      <c r="M26" s="386"/>
    </row>
    <row r="27" spans="3:20" x14ac:dyDescent="0.2">
      <c r="C27" s="292" t="s">
        <v>3081</v>
      </c>
      <c r="D27" s="268"/>
      <c r="E27" s="362">
        <v>300.31033300000001</v>
      </c>
      <c r="F27" s="362">
        <v>300.31033300000001</v>
      </c>
      <c r="I27" s="292" t="s">
        <v>3080</v>
      </c>
      <c r="L27" s="385">
        <v>41973</v>
      </c>
      <c r="M27" s="386"/>
    </row>
    <row r="28" spans="3:20" x14ac:dyDescent="0.2">
      <c r="C28" s="292" t="s">
        <v>189</v>
      </c>
      <c r="D28" s="268"/>
      <c r="E28" s="362">
        <v>0</v>
      </c>
      <c r="F28" s="362"/>
      <c r="I28" s="292" t="s">
        <v>3079</v>
      </c>
      <c r="L28" s="385">
        <v>44382</v>
      </c>
    </row>
    <row r="29" spans="3:20" x14ac:dyDescent="0.2">
      <c r="C29" s="281" t="s">
        <v>191</v>
      </c>
      <c r="D29" s="366"/>
      <c r="E29" s="362">
        <v>93600.993279999995</v>
      </c>
      <c r="F29" s="362">
        <v>300.31033300000001</v>
      </c>
      <c r="I29" s="281" t="s">
        <v>3078</v>
      </c>
      <c r="J29" s="366"/>
      <c r="K29" s="366"/>
      <c r="L29" s="385">
        <v>1993093.2869136119</v>
      </c>
    </row>
    <row r="30" spans="3:20" ht="9.75" customHeight="1" x14ac:dyDescent="0.2">
      <c r="D30" s="268"/>
      <c r="E30" s="269"/>
    </row>
    <row r="31" spans="3:20" ht="41.25" customHeight="1" x14ac:dyDescent="0.2">
      <c r="C31" s="284" t="s">
        <v>2944</v>
      </c>
      <c r="D31" s="372"/>
      <c r="E31" s="370" t="s">
        <v>3038</v>
      </c>
      <c r="F31" s="370" t="s">
        <v>3045</v>
      </c>
      <c r="G31" s="369" t="s">
        <v>3077</v>
      </c>
      <c r="I31" s="284" t="s">
        <v>3076</v>
      </c>
      <c r="J31" s="384"/>
      <c r="K31" s="383"/>
      <c r="L31" s="370" t="s">
        <v>3038</v>
      </c>
      <c r="M31" s="369" t="s">
        <v>3045</v>
      </c>
    </row>
    <row r="32" spans="3:20" x14ac:dyDescent="0.2">
      <c r="C32" s="282" t="s">
        <v>3075</v>
      </c>
      <c r="D32" s="368"/>
      <c r="E32" s="362">
        <v>52660.494353000002</v>
      </c>
      <c r="F32" s="382">
        <v>0.56441702986155107</v>
      </c>
      <c r="G32" s="378">
        <v>2130969.7848326657</v>
      </c>
      <c r="I32" s="282" t="s">
        <v>2902</v>
      </c>
      <c r="J32" s="368"/>
      <c r="K32" s="368"/>
      <c r="L32" s="362">
        <v>56634.491044000002</v>
      </c>
      <c r="M32" s="367">
        <v>0.60701046610957332</v>
      </c>
      <c r="O32" s="347"/>
    </row>
    <row r="33" spans="3:13" x14ac:dyDescent="0.2">
      <c r="C33" s="292" t="s">
        <v>3074</v>
      </c>
      <c r="D33" s="268"/>
      <c r="E33" s="362">
        <v>40640.188593999999</v>
      </c>
      <c r="F33" s="373">
        <v>0.43558297013844904</v>
      </c>
      <c r="G33" s="381">
        <v>1839005.7737454183</v>
      </c>
      <c r="I33" s="292" t="s">
        <v>2903</v>
      </c>
      <c r="L33" s="362">
        <v>10233.555016</v>
      </c>
      <c r="M33" s="380">
        <v>0.10968360244279486</v>
      </c>
    </row>
    <row r="34" spans="3:13" x14ac:dyDescent="0.2">
      <c r="C34" s="292" t="s">
        <v>3073</v>
      </c>
      <c r="D34" s="268"/>
      <c r="E34" s="362">
        <v>0</v>
      </c>
      <c r="F34" s="373">
        <v>0</v>
      </c>
      <c r="G34" s="378"/>
      <c r="I34" s="292" t="s">
        <v>2904</v>
      </c>
      <c r="L34" s="362">
        <v>5469.798221</v>
      </c>
      <c r="M34" s="380">
        <v>5.8625489634487986E-2</v>
      </c>
    </row>
    <row r="35" spans="3:13" x14ac:dyDescent="0.2">
      <c r="C35" s="292" t="s">
        <v>3072</v>
      </c>
      <c r="D35" s="268"/>
      <c r="E35" s="362">
        <v>0</v>
      </c>
      <c r="F35" s="373">
        <v>0</v>
      </c>
      <c r="G35" s="378"/>
      <c r="I35" s="292" t="s">
        <v>2905</v>
      </c>
      <c r="L35" s="362">
        <v>5030.1846409999998</v>
      </c>
      <c r="M35" s="380">
        <v>5.3913695828544196E-2</v>
      </c>
    </row>
    <row r="36" spans="3:13" x14ac:dyDescent="0.2">
      <c r="C36" s="292" t="s">
        <v>3071</v>
      </c>
      <c r="D36" s="268"/>
      <c r="E36" s="362">
        <v>0</v>
      </c>
      <c r="F36" s="373">
        <v>0</v>
      </c>
      <c r="G36" s="378"/>
      <c r="I36" s="292" t="s">
        <v>2906</v>
      </c>
      <c r="L36" s="362">
        <v>2772.4436580000001</v>
      </c>
      <c r="M36" s="380">
        <v>2.9715148597303433E-2</v>
      </c>
    </row>
    <row r="37" spans="3:13" x14ac:dyDescent="0.2">
      <c r="C37" s="292" t="s">
        <v>3070</v>
      </c>
      <c r="D37" s="268"/>
      <c r="E37" s="362">
        <v>0</v>
      </c>
      <c r="F37" s="373">
        <v>0</v>
      </c>
      <c r="G37" s="378"/>
      <c r="I37" s="292" t="s">
        <v>2907</v>
      </c>
      <c r="L37" s="362">
        <v>4542.0744709999999</v>
      </c>
      <c r="M37" s="380">
        <v>4.8682113865984783E-2</v>
      </c>
    </row>
    <row r="38" spans="3:13" x14ac:dyDescent="0.2">
      <c r="C38" s="281" t="s">
        <v>3069</v>
      </c>
      <c r="D38" s="366"/>
      <c r="E38" s="362">
        <v>0</v>
      </c>
      <c r="F38" s="379">
        <v>0</v>
      </c>
      <c r="G38" s="378"/>
      <c r="I38" s="292" t="s">
        <v>2908</v>
      </c>
      <c r="L38" s="362">
        <v>8618.1358959999998</v>
      </c>
      <c r="M38" s="380">
        <v>9.2369483521311205E-2</v>
      </c>
    </row>
    <row r="39" spans="3:13" x14ac:dyDescent="0.2">
      <c r="C39" s="268" t="s">
        <v>3068</v>
      </c>
      <c r="E39" s="362">
        <v>0</v>
      </c>
      <c r="F39" s="379">
        <v>0</v>
      </c>
      <c r="G39" s="378"/>
      <c r="I39" s="281" t="s">
        <v>3067</v>
      </c>
      <c r="J39" s="366"/>
      <c r="K39" s="366"/>
      <c r="L39" s="362">
        <v>0</v>
      </c>
      <c r="M39" s="365">
        <v>0</v>
      </c>
    </row>
    <row r="40" spans="3:13" x14ac:dyDescent="0.2">
      <c r="C40" s="279" t="s">
        <v>2985</v>
      </c>
      <c r="D40" s="364"/>
      <c r="E40" s="362">
        <v>93300.682946999994</v>
      </c>
      <c r="F40" s="377">
        <v>1</v>
      </c>
      <c r="I40" s="279" t="s">
        <v>2985</v>
      </c>
      <c r="J40" s="363"/>
      <c r="K40" s="363"/>
      <c r="L40" s="362">
        <v>93300.682947000023</v>
      </c>
      <c r="M40" s="376">
        <v>1</v>
      </c>
    </row>
    <row r="41" spans="3:13" x14ac:dyDescent="0.2">
      <c r="D41" s="268"/>
      <c r="E41" s="269"/>
      <c r="J41" s="375"/>
      <c r="L41" s="374"/>
      <c r="M41" s="373"/>
    </row>
    <row r="42" spans="3:13" ht="8.25" customHeight="1" x14ac:dyDescent="0.2">
      <c r="D42" s="268"/>
      <c r="E42" s="269"/>
      <c r="L42" s="309"/>
      <c r="M42" s="309"/>
    </row>
    <row r="43" spans="3:13" ht="22.5" x14ac:dyDescent="0.2">
      <c r="C43" s="284" t="s">
        <v>2946</v>
      </c>
      <c r="D43" s="372"/>
      <c r="E43" s="370" t="s">
        <v>3038</v>
      </c>
      <c r="F43" s="369" t="s">
        <v>3045</v>
      </c>
      <c r="I43" s="284" t="s">
        <v>3066</v>
      </c>
      <c r="J43" s="372"/>
      <c r="K43" s="371"/>
      <c r="L43" s="370" t="s">
        <v>3038</v>
      </c>
      <c r="M43" s="369" t="s">
        <v>3045</v>
      </c>
    </row>
    <row r="44" spans="3:13" x14ac:dyDescent="0.2">
      <c r="C44" s="282" t="s">
        <v>2988</v>
      </c>
      <c r="D44" s="368"/>
      <c r="E44" s="362">
        <v>83366.002989999994</v>
      </c>
      <c r="F44" s="367">
        <v>0.89351975094712377</v>
      </c>
      <c r="I44" s="282" t="s">
        <v>3065</v>
      </c>
      <c r="J44" s="368"/>
      <c r="K44" s="368"/>
      <c r="L44" s="362">
        <v>63605.242253999997</v>
      </c>
      <c r="M44" s="367">
        <v>0.68172322264919893</v>
      </c>
    </row>
    <row r="45" spans="3:13" x14ac:dyDescent="0.2">
      <c r="C45" s="281" t="s">
        <v>2987</v>
      </c>
      <c r="D45" s="366"/>
      <c r="E45" s="362">
        <v>9934.6799570000003</v>
      </c>
      <c r="F45" s="365">
        <v>0.10648024905287622</v>
      </c>
      <c r="G45" s="269"/>
      <c r="I45" s="281" t="s">
        <v>3064</v>
      </c>
      <c r="J45" s="366"/>
      <c r="K45" s="366"/>
      <c r="L45" s="362">
        <v>29695.440693</v>
      </c>
      <c r="M45" s="365">
        <v>0.31827677735080107</v>
      </c>
    </row>
    <row r="46" spans="3:13" x14ac:dyDescent="0.2">
      <c r="C46" s="279" t="s">
        <v>2985</v>
      </c>
      <c r="D46" s="364"/>
      <c r="E46" s="362">
        <v>93300.682946999994</v>
      </c>
      <c r="F46" s="361">
        <v>1</v>
      </c>
      <c r="I46" s="279" t="s">
        <v>2985</v>
      </c>
      <c r="J46" s="364"/>
      <c r="K46" s="363"/>
      <c r="L46" s="362">
        <v>93300.682946999994</v>
      </c>
      <c r="M46" s="361">
        <v>1</v>
      </c>
    </row>
    <row r="47" spans="3:13" x14ac:dyDescent="0.2">
      <c r="D47" s="268"/>
      <c r="E47" s="269"/>
    </row>
    <row r="48" spans="3:13" x14ac:dyDescent="0.2">
      <c r="C48" s="284" t="s">
        <v>3063</v>
      </c>
      <c r="D48" s="360"/>
      <c r="E48" s="359">
        <v>6.77</v>
      </c>
      <c r="F48" s="347"/>
    </row>
    <row r="49" spans="3:23" x14ac:dyDescent="0.2">
      <c r="C49" s="301"/>
      <c r="I49" s="269"/>
    </row>
    <row r="50" spans="3:23" ht="15" customHeight="1" x14ac:dyDescent="0.2">
      <c r="C50" s="284" t="s">
        <v>2952</v>
      </c>
      <c r="D50" s="358" t="s">
        <v>3062</v>
      </c>
      <c r="E50" s="290" t="s">
        <v>3061</v>
      </c>
      <c r="F50" s="290" t="s">
        <v>3060</v>
      </c>
      <c r="G50" s="290" t="s">
        <v>3059</v>
      </c>
      <c r="H50" s="290" t="s">
        <v>3058</v>
      </c>
      <c r="I50" s="290" t="s">
        <v>3057</v>
      </c>
      <c r="J50" s="290" t="s">
        <v>3056</v>
      </c>
      <c r="K50" s="290" t="s">
        <v>3055</v>
      </c>
      <c r="L50" s="290" t="s">
        <v>3054</v>
      </c>
      <c r="M50" s="290" t="s">
        <v>3053</v>
      </c>
      <c r="N50" s="289" t="s">
        <v>2985</v>
      </c>
    </row>
    <row r="51" spans="3:23" ht="15" x14ac:dyDescent="0.25">
      <c r="C51" s="282" t="s">
        <v>3038</v>
      </c>
      <c r="D51" s="273">
        <v>21915.806658500002</v>
      </c>
      <c r="E51" s="273">
        <v>19600.755890500001</v>
      </c>
      <c r="F51" s="273">
        <v>16780.7989284</v>
      </c>
      <c r="G51" s="273">
        <v>13635.705349799999</v>
      </c>
      <c r="H51" s="273">
        <v>10009.1507138</v>
      </c>
      <c r="I51" s="273">
        <v>6471.1652400000003</v>
      </c>
      <c r="J51" s="273">
        <v>3846.2534842</v>
      </c>
      <c r="K51" s="273">
        <v>1041.0466818</v>
      </c>
      <c r="L51" s="273">
        <v>0</v>
      </c>
      <c r="M51" s="273">
        <v>0</v>
      </c>
      <c r="N51" s="273">
        <v>93300.682947000008</v>
      </c>
      <c r="O51"/>
      <c r="P51"/>
      <c r="Q51"/>
      <c r="R51"/>
      <c r="S51"/>
      <c r="T51"/>
    </row>
    <row r="52" spans="3:23" x14ac:dyDescent="0.2">
      <c r="C52" s="281" t="s">
        <v>3045</v>
      </c>
      <c r="D52" s="285">
        <v>0.23489438626027423</v>
      </c>
      <c r="E52" s="285">
        <v>0.21008159073856214</v>
      </c>
      <c r="F52" s="285">
        <v>0.17985719287748869</v>
      </c>
      <c r="G52" s="285">
        <v>0.1461479693299334</v>
      </c>
      <c r="H52" s="285">
        <v>0.10727842924242854</v>
      </c>
      <c r="I52" s="285">
        <v>6.9358176549211142E-2</v>
      </c>
      <c r="J52" s="285">
        <v>4.1224280066469464E-2</v>
      </c>
      <c r="K52" s="285">
        <v>1.1157974935632278E-2</v>
      </c>
      <c r="L52" s="285">
        <v>0</v>
      </c>
      <c r="M52" s="285">
        <v>0</v>
      </c>
      <c r="N52" s="356">
        <v>1</v>
      </c>
    </row>
    <row r="53" spans="3:23" x14ac:dyDescent="0.2">
      <c r="M53" s="357"/>
      <c r="N53" s="357"/>
      <c r="O53" s="357"/>
      <c r="R53" s="357"/>
      <c r="S53" s="357"/>
      <c r="T53" s="357"/>
      <c r="U53" s="357"/>
      <c r="V53" s="357"/>
      <c r="W53" s="357"/>
    </row>
    <row r="54" spans="3:23" ht="12.75" customHeight="1" x14ac:dyDescent="0.2">
      <c r="C54" s="284" t="s">
        <v>3052</v>
      </c>
      <c r="D54" s="290">
        <v>2026</v>
      </c>
      <c r="E54" s="290">
        <v>2027</v>
      </c>
      <c r="F54" s="290">
        <v>2028</v>
      </c>
      <c r="G54" s="290">
        <v>2029</v>
      </c>
      <c r="H54" s="290">
        <v>2030</v>
      </c>
      <c r="I54" s="290">
        <v>2031</v>
      </c>
      <c r="J54" s="290">
        <v>2032</v>
      </c>
      <c r="K54" s="290">
        <v>2033</v>
      </c>
      <c r="L54" s="290" t="s">
        <v>3051</v>
      </c>
      <c r="M54" s="289" t="s">
        <v>2985</v>
      </c>
    </row>
    <row r="55" spans="3:23" x14ac:dyDescent="0.2">
      <c r="C55" s="282" t="s">
        <v>3038</v>
      </c>
      <c r="D55" s="357">
        <v>85768.954205000002</v>
      </c>
      <c r="E55" s="357">
        <v>4505.3252540000003</v>
      </c>
      <c r="F55" s="357">
        <v>1640.1812219999999</v>
      </c>
      <c r="G55" s="357">
        <v>641.34591</v>
      </c>
      <c r="H55" s="357">
        <v>657.046876</v>
      </c>
      <c r="I55" s="357">
        <v>87.829480000000004</v>
      </c>
      <c r="J55" s="357">
        <v>0</v>
      </c>
      <c r="K55" s="357">
        <v>0</v>
      </c>
      <c r="L55" s="357">
        <v>0</v>
      </c>
      <c r="M55" s="273">
        <v>93300.682946999994</v>
      </c>
    </row>
    <row r="56" spans="3:23" x14ac:dyDescent="0.2">
      <c r="C56" s="281" t="s">
        <v>3045</v>
      </c>
      <c r="D56" s="327">
        <v>0.91927466655009982</v>
      </c>
      <c r="E56" s="327">
        <v>4.8288234466185818E-2</v>
      </c>
      <c r="F56" s="327">
        <v>1.7579520001281389E-2</v>
      </c>
      <c r="G56" s="327">
        <v>6.8739680111915185E-3</v>
      </c>
      <c r="H56" s="327">
        <v>7.0422515167787077E-3</v>
      </c>
      <c r="I56" s="327">
        <v>9.4135945446285809E-4</v>
      </c>
      <c r="J56" s="327">
        <v>0</v>
      </c>
      <c r="K56" s="327">
        <v>0</v>
      </c>
      <c r="L56" s="327">
        <v>0</v>
      </c>
      <c r="M56" s="356">
        <v>1.0000000000000002</v>
      </c>
    </row>
    <row r="57" spans="3:23" ht="32.25" customHeight="1" x14ac:dyDescent="0.2"/>
    <row r="58" spans="3:23" ht="15" customHeight="1" x14ac:dyDescent="0.2">
      <c r="C58" s="284" t="s">
        <v>2961</v>
      </c>
      <c r="D58" s="355" t="s">
        <v>3050</v>
      </c>
      <c r="E58" s="290" t="s">
        <v>3049</v>
      </c>
      <c r="F58" s="290" t="s">
        <v>3048</v>
      </c>
      <c r="G58" s="290" t="s">
        <v>3047</v>
      </c>
      <c r="H58" s="290" t="s">
        <v>3046</v>
      </c>
      <c r="I58" s="289" t="s">
        <v>2985</v>
      </c>
    </row>
    <row r="59" spans="3:23" x14ac:dyDescent="0.2">
      <c r="C59" s="282" t="s">
        <v>3038</v>
      </c>
      <c r="D59" s="273">
        <v>13307.781225999999</v>
      </c>
      <c r="E59" s="273">
        <v>16247.368692</v>
      </c>
      <c r="F59" s="273">
        <v>9850.204695000004</v>
      </c>
      <c r="G59" s="273">
        <v>18565.555579</v>
      </c>
      <c r="H59" s="273">
        <v>35329.772754999998</v>
      </c>
      <c r="I59" s="273">
        <v>93300.682946999994</v>
      </c>
      <c r="J59" s="269"/>
    </row>
    <row r="60" spans="3:23" x14ac:dyDescent="0.2">
      <c r="C60" s="281" t="s">
        <v>3045</v>
      </c>
      <c r="D60" s="285">
        <v>0.1426332670422098</v>
      </c>
      <c r="E60" s="285">
        <v>0.17413986884993557</v>
      </c>
      <c r="F60" s="285">
        <v>0.10557484022486172</v>
      </c>
      <c r="G60" s="285">
        <v>0.19898627740534625</v>
      </c>
      <c r="H60" s="285">
        <v>0.37866574647764673</v>
      </c>
      <c r="I60" s="354">
        <v>1</v>
      </c>
    </row>
    <row r="62" spans="3:23" x14ac:dyDescent="0.2">
      <c r="C62" s="323" t="s">
        <v>3044</v>
      </c>
      <c r="D62" s="353"/>
      <c r="E62" s="352"/>
      <c r="F62" s="352"/>
      <c r="G62" s="352"/>
      <c r="H62" s="351"/>
    </row>
    <row r="63" spans="3:23" x14ac:dyDescent="0.2">
      <c r="C63" s="350" t="s">
        <v>3043</v>
      </c>
      <c r="D63" s="349" t="s">
        <v>3042</v>
      </c>
      <c r="E63" s="349" t="s">
        <v>3041</v>
      </c>
      <c r="F63" s="349" t="s">
        <v>3040</v>
      </c>
      <c r="G63" s="349" t="s">
        <v>3039</v>
      </c>
      <c r="H63" s="348" t="s">
        <v>2985</v>
      </c>
    </row>
    <row r="64" spans="3:23" x14ac:dyDescent="0.2">
      <c r="C64" s="282" t="s">
        <v>3038</v>
      </c>
      <c r="D64" s="273">
        <v>0</v>
      </c>
      <c r="E64" s="273">
        <v>99.653744000000003</v>
      </c>
      <c r="F64" s="273">
        <v>0</v>
      </c>
      <c r="G64" s="273">
        <v>0</v>
      </c>
      <c r="H64" s="273">
        <v>99.653744000000003</v>
      </c>
      <c r="J64" s="347"/>
    </row>
    <row r="65" spans="3:13" x14ac:dyDescent="0.2">
      <c r="C65" s="292" t="s">
        <v>3037</v>
      </c>
      <c r="D65" s="297">
        <v>0</v>
      </c>
      <c r="E65" s="297">
        <v>1.0680923317207538E-3</v>
      </c>
      <c r="F65" s="297">
        <v>0</v>
      </c>
      <c r="G65" s="297">
        <v>0</v>
      </c>
      <c r="H65" s="346">
        <v>1.0680923317207538E-3</v>
      </c>
    </row>
    <row r="66" spans="3:13" x14ac:dyDescent="0.2">
      <c r="C66" s="281" t="s">
        <v>2963</v>
      </c>
      <c r="D66" s="345">
        <v>0</v>
      </c>
      <c r="E66" s="344"/>
      <c r="F66" s="344"/>
      <c r="G66" s="344"/>
      <c r="H66" s="343"/>
    </row>
    <row r="69" spans="3:13" x14ac:dyDescent="0.2">
      <c r="C69" s="323" t="s">
        <v>2963</v>
      </c>
      <c r="D69" s="340"/>
    </row>
    <row r="71" spans="3:13" x14ac:dyDescent="0.2">
      <c r="C71" s="323" t="s">
        <v>3036</v>
      </c>
      <c r="D71" s="342"/>
    </row>
    <row r="72" spans="3:13" x14ac:dyDescent="0.2">
      <c r="C72" s="282" t="s">
        <v>3035</v>
      </c>
      <c r="D72" s="341">
        <v>0.30987423773405348</v>
      </c>
    </row>
    <row r="73" spans="3:13" x14ac:dyDescent="0.2">
      <c r="C73" s="281" t="s">
        <v>3034</v>
      </c>
      <c r="D73" s="340">
        <v>0.53170060721676071</v>
      </c>
    </row>
    <row r="78" spans="3:13" ht="15.75" x14ac:dyDescent="0.25">
      <c r="C78" s="277" t="s">
        <v>2989</v>
      </c>
      <c r="D78" s="339"/>
      <c r="E78" s="338"/>
      <c r="F78" s="338"/>
      <c r="G78" s="338"/>
      <c r="H78" s="338"/>
      <c r="I78" s="338"/>
      <c r="J78" s="338"/>
      <c r="K78" s="338"/>
      <c r="L78" s="338"/>
      <c r="M78" s="337"/>
    </row>
    <row r="79" spans="3:13" x14ac:dyDescent="0.2">
      <c r="C79" s="301"/>
    </row>
    <row r="80" spans="3:13" x14ac:dyDescent="0.2">
      <c r="C80" s="323" t="s">
        <v>3033</v>
      </c>
      <c r="D80" s="276"/>
      <c r="E80" s="276"/>
      <c r="F80" s="276"/>
      <c r="G80" s="276"/>
      <c r="H80" s="276"/>
      <c r="I80" s="276"/>
      <c r="J80" s="276"/>
      <c r="K80" s="276"/>
      <c r="L80" s="276"/>
    </row>
    <row r="81" spans="1:12" s="334" customFormat="1" ht="22.5" x14ac:dyDescent="0.2">
      <c r="A81" s="335"/>
      <c r="C81" s="322" t="s">
        <v>3030</v>
      </c>
      <c r="D81" s="321" t="s">
        <v>3029</v>
      </c>
      <c r="E81" s="320" t="s">
        <v>3028</v>
      </c>
      <c r="F81" s="316" t="s">
        <v>2970</v>
      </c>
      <c r="G81" s="319" t="s">
        <v>3027</v>
      </c>
      <c r="H81" s="316" t="s">
        <v>3026</v>
      </c>
      <c r="I81" s="316" t="s">
        <v>2946</v>
      </c>
      <c r="J81" s="319" t="s">
        <v>2977</v>
      </c>
      <c r="K81" s="316" t="s">
        <v>2974</v>
      </c>
      <c r="L81" s="315" t="s">
        <v>3025</v>
      </c>
    </row>
    <row r="82" spans="1:12" x14ac:dyDescent="0.2">
      <c r="C82" s="282"/>
      <c r="D82" s="333"/>
      <c r="E82" s="282"/>
      <c r="F82" s="333"/>
      <c r="G82" s="282"/>
      <c r="H82" s="282"/>
      <c r="I82" s="282"/>
      <c r="J82" s="282"/>
      <c r="K82" s="282"/>
      <c r="L82" s="282"/>
    </row>
    <row r="83" spans="1:12" x14ac:dyDescent="0.2">
      <c r="C83" s="282"/>
      <c r="D83" s="333"/>
      <c r="E83" s="282"/>
      <c r="F83" s="282"/>
      <c r="G83" s="282"/>
      <c r="H83" s="282"/>
      <c r="I83" s="282"/>
      <c r="J83" s="282"/>
      <c r="K83" s="282"/>
      <c r="L83" s="282"/>
    </row>
    <row r="84" spans="1:12" ht="15" x14ac:dyDescent="0.25">
      <c r="C84" s="282" t="s">
        <v>2985</v>
      </c>
      <c r="D84" s="333"/>
      <c r="E84" s="331"/>
      <c r="F84" s="282"/>
      <c r="G84" s="331"/>
      <c r="H84" s="331"/>
      <c r="I84" s="332"/>
      <c r="J84" s="331"/>
      <c r="K84" s="331"/>
      <c r="L84" s="331"/>
    </row>
    <row r="85" spans="1:12" x14ac:dyDescent="0.2">
      <c r="D85" s="336"/>
      <c r="E85" s="296"/>
      <c r="F85" s="296"/>
      <c r="G85" s="296"/>
      <c r="H85" s="296"/>
      <c r="I85" s="296"/>
    </row>
    <row r="86" spans="1:12" x14ac:dyDescent="0.2">
      <c r="C86" s="323" t="s">
        <v>3032</v>
      </c>
      <c r="D86" s="276"/>
      <c r="E86" s="276"/>
      <c r="F86" s="276"/>
      <c r="G86" s="276"/>
      <c r="H86" s="276"/>
      <c r="I86" s="276"/>
      <c r="J86" s="276"/>
      <c r="K86" s="276"/>
      <c r="L86" s="276"/>
    </row>
    <row r="87" spans="1:12" s="334" customFormat="1" ht="22.5" x14ac:dyDescent="0.2">
      <c r="A87" s="335"/>
      <c r="C87" s="322" t="s">
        <v>3030</v>
      </c>
      <c r="D87" s="321" t="s">
        <v>3029</v>
      </c>
      <c r="E87" s="320" t="s">
        <v>3028</v>
      </c>
      <c r="F87" s="316" t="s">
        <v>2970</v>
      </c>
      <c r="G87" s="319" t="s">
        <v>3027</v>
      </c>
      <c r="H87" s="316" t="s">
        <v>3026</v>
      </c>
      <c r="I87" s="316" t="s">
        <v>2946</v>
      </c>
      <c r="J87" s="319" t="s">
        <v>2977</v>
      </c>
      <c r="K87" s="316" t="s">
        <v>2974</v>
      </c>
      <c r="L87" s="315" t="s">
        <v>3025</v>
      </c>
    </row>
    <row r="88" spans="1:12" x14ac:dyDescent="0.2">
      <c r="C88" s="282"/>
      <c r="D88" s="333"/>
      <c r="E88" s="282"/>
      <c r="F88" s="333"/>
      <c r="G88" s="282"/>
      <c r="H88" s="282"/>
      <c r="I88" s="282"/>
      <c r="J88" s="282"/>
      <c r="K88" s="282"/>
      <c r="L88" s="282"/>
    </row>
    <row r="89" spans="1:12" x14ac:dyDescent="0.2">
      <c r="C89" s="282"/>
      <c r="D89" s="333"/>
      <c r="E89" s="282"/>
      <c r="F89" s="282"/>
      <c r="G89" s="282"/>
      <c r="H89" s="282"/>
      <c r="I89" s="282"/>
      <c r="J89" s="282"/>
      <c r="K89" s="282"/>
      <c r="L89" s="282"/>
    </row>
    <row r="90" spans="1:12" ht="15" x14ac:dyDescent="0.25">
      <c r="C90" s="282" t="s">
        <v>2985</v>
      </c>
      <c r="D90" s="333"/>
      <c r="E90" s="331"/>
      <c r="F90" s="282"/>
      <c r="G90" s="331"/>
      <c r="H90" s="331"/>
      <c r="I90" s="332"/>
      <c r="J90" s="331"/>
      <c r="K90" s="331"/>
      <c r="L90" s="331"/>
    </row>
    <row r="91" spans="1:12" x14ac:dyDescent="0.2">
      <c r="C91" s="281"/>
      <c r="D91" s="330"/>
      <c r="E91" s="329"/>
      <c r="F91" s="328"/>
      <c r="G91" s="328"/>
      <c r="H91" s="327"/>
      <c r="I91" s="326"/>
      <c r="J91" s="325"/>
      <c r="K91" s="324"/>
    </row>
    <row r="92" spans="1:12" x14ac:dyDescent="0.2">
      <c r="C92" s="323" t="s">
        <v>3031</v>
      </c>
      <c r="D92" s="276"/>
      <c r="E92" s="276"/>
      <c r="F92" s="276"/>
      <c r="G92" s="276"/>
      <c r="H92" s="276"/>
      <c r="I92" s="276"/>
      <c r="J92" s="276"/>
      <c r="K92" s="276"/>
      <c r="L92" s="276"/>
    </row>
    <row r="93" spans="1:12" ht="22.5" x14ac:dyDescent="0.2">
      <c r="C93" s="322" t="s">
        <v>3030</v>
      </c>
      <c r="D93" s="321" t="s">
        <v>3029</v>
      </c>
      <c r="E93" s="318" t="s">
        <v>3028</v>
      </c>
      <c r="F93" s="320" t="s">
        <v>2970</v>
      </c>
      <c r="G93" s="319" t="s">
        <v>3027</v>
      </c>
      <c r="H93" s="316" t="s">
        <v>3026</v>
      </c>
      <c r="I93" s="318" t="s">
        <v>2946</v>
      </c>
      <c r="J93" s="317" t="s">
        <v>2977</v>
      </c>
      <c r="K93" s="316" t="s">
        <v>2974</v>
      </c>
      <c r="L93" s="315" t="s">
        <v>3025</v>
      </c>
    </row>
    <row r="94" spans="1:12" x14ac:dyDescent="0.2">
      <c r="C94" s="268" t="s">
        <v>3024</v>
      </c>
      <c r="D94" s="311">
        <v>250</v>
      </c>
      <c r="E94" s="312" t="s">
        <v>300</v>
      </c>
      <c r="F94" s="310">
        <v>250</v>
      </c>
      <c r="G94" s="314">
        <v>42768</v>
      </c>
      <c r="H94" s="282">
        <v>1.97</v>
      </c>
      <c r="I94" s="312" t="s">
        <v>2987</v>
      </c>
      <c r="J94" s="312" t="s">
        <v>3015</v>
      </c>
      <c r="K94" s="313">
        <v>46420</v>
      </c>
      <c r="L94" s="282"/>
    </row>
    <row r="95" spans="1:12" x14ac:dyDescent="0.2">
      <c r="C95" s="268" t="s">
        <v>3023</v>
      </c>
      <c r="D95" s="311">
        <v>4120</v>
      </c>
      <c r="E95" s="312" t="s">
        <v>300</v>
      </c>
      <c r="F95" s="310">
        <v>4120</v>
      </c>
      <c r="G95" s="313">
        <v>46038</v>
      </c>
      <c r="H95" s="282">
        <v>2.91</v>
      </c>
      <c r="I95" s="312" t="s">
        <v>2988</v>
      </c>
      <c r="J95" s="312" t="s">
        <v>3007</v>
      </c>
      <c r="K95" s="313">
        <v>47945</v>
      </c>
      <c r="L95" s="313">
        <v>48311</v>
      </c>
    </row>
    <row r="96" spans="1:12" x14ac:dyDescent="0.2">
      <c r="C96" s="268" t="s">
        <v>3022</v>
      </c>
      <c r="D96" s="311">
        <v>2088</v>
      </c>
      <c r="E96" s="312" t="s">
        <v>300</v>
      </c>
      <c r="F96" s="310">
        <v>2088</v>
      </c>
      <c r="G96" s="313">
        <v>43889</v>
      </c>
      <c r="H96" s="268">
        <v>2.77</v>
      </c>
      <c r="I96" s="309" t="s">
        <v>2988</v>
      </c>
      <c r="J96" s="309" t="s">
        <v>3015</v>
      </c>
      <c r="K96" s="299">
        <v>46135</v>
      </c>
    </row>
    <row r="97" spans="1:12" x14ac:dyDescent="0.2">
      <c r="C97" s="268" t="s">
        <v>3021</v>
      </c>
      <c r="D97" s="311">
        <v>500</v>
      </c>
      <c r="E97" s="312" t="s">
        <v>300</v>
      </c>
      <c r="F97" s="310">
        <v>500</v>
      </c>
      <c r="G97" s="313">
        <v>45442</v>
      </c>
      <c r="H97" s="282">
        <v>3</v>
      </c>
      <c r="I97" s="309" t="s">
        <v>2987</v>
      </c>
      <c r="J97" s="312" t="s">
        <v>3007</v>
      </c>
      <c r="K97" s="308">
        <v>47011</v>
      </c>
      <c r="L97" s="299">
        <v>47376</v>
      </c>
    </row>
    <row r="98" spans="1:12" x14ac:dyDescent="0.2">
      <c r="C98" s="268" t="s">
        <v>3020</v>
      </c>
      <c r="D98" s="311">
        <v>7350</v>
      </c>
      <c r="E98" s="312" t="s">
        <v>300</v>
      </c>
      <c r="F98" s="310">
        <v>7350</v>
      </c>
      <c r="G98" s="313">
        <v>45580</v>
      </c>
      <c r="H98" s="282">
        <v>2.4500000000000002</v>
      </c>
      <c r="I98" s="309" t="s">
        <v>2988</v>
      </c>
      <c r="J98" s="312" t="s">
        <v>3007</v>
      </c>
      <c r="K98" s="308">
        <v>47457</v>
      </c>
      <c r="L98" s="299">
        <v>47822</v>
      </c>
    </row>
    <row r="99" spans="1:12" x14ac:dyDescent="0.2">
      <c r="C99" s="268" t="s">
        <v>3019</v>
      </c>
      <c r="D99" s="311">
        <v>6750</v>
      </c>
      <c r="E99" s="312" t="s">
        <v>300</v>
      </c>
      <c r="F99" s="310">
        <v>6750</v>
      </c>
      <c r="G99" s="313">
        <v>44662</v>
      </c>
      <c r="H99" s="282">
        <v>2.83</v>
      </c>
      <c r="I99" s="309" t="s">
        <v>2988</v>
      </c>
      <c r="J99" s="312" t="s">
        <v>3015</v>
      </c>
      <c r="K99" s="308">
        <v>46561</v>
      </c>
      <c r="L99" s="299"/>
    </row>
    <row r="100" spans="1:12" x14ac:dyDescent="0.2">
      <c r="C100" s="268" t="s">
        <v>3018</v>
      </c>
      <c r="D100" s="311">
        <v>7000</v>
      </c>
      <c r="E100" s="312" t="s">
        <v>300</v>
      </c>
      <c r="F100" s="310">
        <v>7000</v>
      </c>
      <c r="G100" s="313">
        <v>45076</v>
      </c>
      <c r="H100" s="282">
        <v>2.73</v>
      </c>
      <c r="I100" s="309" t="s">
        <v>2988</v>
      </c>
      <c r="J100" s="312" t="s">
        <v>3007</v>
      </c>
      <c r="K100" s="308">
        <v>46896</v>
      </c>
      <c r="L100" s="299">
        <v>47261</v>
      </c>
    </row>
    <row r="101" spans="1:12" x14ac:dyDescent="0.2">
      <c r="C101" s="268" t="s">
        <v>3017</v>
      </c>
      <c r="D101" s="311">
        <v>4450</v>
      </c>
      <c r="E101" s="312" t="s">
        <v>300</v>
      </c>
      <c r="F101" s="310">
        <v>4450</v>
      </c>
      <c r="G101" s="313">
        <v>45908</v>
      </c>
      <c r="H101" s="282">
        <v>2.72</v>
      </c>
      <c r="I101" s="309" t="s">
        <v>2988</v>
      </c>
      <c r="J101" s="312" t="s">
        <v>3007</v>
      </c>
      <c r="K101" s="308">
        <v>47816</v>
      </c>
      <c r="L101" s="299">
        <v>48180</v>
      </c>
    </row>
    <row r="102" spans="1:12" x14ac:dyDescent="0.2">
      <c r="C102" s="268" t="s">
        <v>3016</v>
      </c>
      <c r="D102" s="311">
        <v>7250</v>
      </c>
      <c r="E102" s="312" t="s">
        <v>300</v>
      </c>
      <c r="F102" s="310">
        <v>7250</v>
      </c>
      <c r="G102" s="313">
        <v>44459</v>
      </c>
      <c r="H102" s="282">
        <v>2.72</v>
      </c>
      <c r="I102" s="309" t="s">
        <v>2988</v>
      </c>
      <c r="J102" s="312" t="s">
        <v>3015</v>
      </c>
      <c r="K102" s="308">
        <v>46350</v>
      </c>
    </row>
    <row r="103" spans="1:12" x14ac:dyDescent="0.2">
      <c r="C103" s="268" t="s">
        <v>3014</v>
      </c>
      <c r="D103" s="311">
        <v>6500</v>
      </c>
      <c r="E103" s="312" t="s">
        <v>300</v>
      </c>
      <c r="F103" s="310">
        <v>6500</v>
      </c>
      <c r="G103" s="313">
        <v>44904</v>
      </c>
      <c r="H103" s="282">
        <v>2.83</v>
      </c>
      <c r="I103" s="309" t="s">
        <v>2988</v>
      </c>
      <c r="J103" s="312" t="s">
        <v>3007</v>
      </c>
      <c r="K103" s="308">
        <v>46743</v>
      </c>
      <c r="L103" s="299">
        <v>47109</v>
      </c>
    </row>
    <row r="104" spans="1:12" x14ac:dyDescent="0.2">
      <c r="C104" s="268" t="s">
        <v>3013</v>
      </c>
      <c r="D104" s="311">
        <v>7150</v>
      </c>
      <c r="E104" s="312" t="s">
        <v>300</v>
      </c>
      <c r="F104" s="310">
        <v>7150</v>
      </c>
      <c r="G104" s="313">
        <v>45344</v>
      </c>
      <c r="H104" s="282">
        <v>2.58</v>
      </c>
      <c r="I104" s="309" t="s">
        <v>2988</v>
      </c>
      <c r="J104" s="312" t="s">
        <v>3007</v>
      </c>
      <c r="K104" s="308">
        <v>47108</v>
      </c>
      <c r="L104" s="299">
        <v>47473</v>
      </c>
    </row>
    <row r="105" spans="1:12" x14ac:dyDescent="0.2">
      <c r="C105" s="268" t="s">
        <v>3012</v>
      </c>
      <c r="D105" s="311">
        <v>7400</v>
      </c>
      <c r="E105" s="312" t="s">
        <v>300</v>
      </c>
      <c r="F105" s="310">
        <v>7400</v>
      </c>
      <c r="G105" s="313">
        <v>45397</v>
      </c>
      <c r="H105" s="282">
        <v>2.5</v>
      </c>
      <c r="I105" s="309" t="s">
        <v>2988</v>
      </c>
      <c r="J105" s="312" t="s">
        <v>3007</v>
      </c>
      <c r="K105" s="308">
        <v>47253</v>
      </c>
      <c r="L105" s="299">
        <v>47618</v>
      </c>
    </row>
    <row r="106" spans="1:12" x14ac:dyDescent="0.2">
      <c r="C106" s="268" t="s">
        <v>3011</v>
      </c>
      <c r="D106" s="311">
        <v>6250</v>
      </c>
      <c r="E106" s="312" t="s">
        <v>300</v>
      </c>
      <c r="F106" s="310">
        <v>6250</v>
      </c>
      <c r="G106" s="313">
        <v>45678</v>
      </c>
      <c r="H106" s="282">
        <v>2.5</v>
      </c>
      <c r="I106" s="309" t="s">
        <v>2988</v>
      </c>
      <c r="J106" s="312" t="s">
        <v>3007</v>
      </c>
      <c r="K106" s="308">
        <v>47611</v>
      </c>
      <c r="L106" s="299">
        <v>47976</v>
      </c>
    </row>
    <row r="107" spans="1:12" x14ac:dyDescent="0.2">
      <c r="C107" s="268" t="s">
        <v>3010</v>
      </c>
      <c r="D107" s="311">
        <v>1000</v>
      </c>
      <c r="E107" s="309" t="s">
        <v>300</v>
      </c>
      <c r="F107" s="310">
        <v>1000</v>
      </c>
      <c r="G107" s="299">
        <v>45692</v>
      </c>
      <c r="H107" s="268">
        <v>2.86</v>
      </c>
      <c r="I107" s="309" t="s">
        <v>2987</v>
      </c>
      <c r="J107" s="309" t="s">
        <v>3007</v>
      </c>
      <c r="K107" s="308">
        <v>47518</v>
      </c>
      <c r="L107" s="299">
        <v>47883</v>
      </c>
    </row>
    <row r="108" spans="1:12" ht="10.9" customHeight="1" x14ac:dyDescent="0.2">
      <c r="C108" s="268" t="s">
        <v>3009</v>
      </c>
      <c r="D108" s="311">
        <v>400</v>
      </c>
      <c r="E108" s="309" t="s">
        <v>300</v>
      </c>
      <c r="F108" s="310">
        <v>400</v>
      </c>
      <c r="G108" s="299">
        <v>45728</v>
      </c>
      <c r="H108" s="268">
        <v>2.68</v>
      </c>
      <c r="I108" s="309" t="s">
        <v>2987</v>
      </c>
      <c r="J108" s="309" t="s">
        <v>3007</v>
      </c>
      <c r="K108" s="308">
        <v>46861</v>
      </c>
      <c r="L108" s="299">
        <v>47226</v>
      </c>
    </row>
    <row r="109" spans="1:12" ht="10.9" customHeight="1" x14ac:dyDescent="0.2">
      <c r="C109" s="268" t="s">
        <v>3008</v>
      </c>
      <c r="D109" s="311">
        <v>3000</v>
      </c>
      <c r="E109" s="309" t="s">
        <v>300</v>
      </c>
      <c r="F109" s="310">
        <v>3000</v>
      </c>
      <c r="G109" s="299">
        <v>45938</v>
      </c>
      <c r="H109" s="268">
        <v>2.66</v>
      </c>
      <c r="I109" s="309" t="s">
        <v>2988</v>
      </c>
      <c r="J109" s="309" t="s">
        <v>3007</v>
      </c>
      <c r="K109" s="308">
        <v>47764</v>
      </c>
      <c r="L109" s="299">
        <v>48129</v>
      </c>
    </row>
    <row r="110" spans="1:12" s="301" customFormat="1" ht="15" x14ac:dyDescent="0.25">
      <c r="A110" s="307"/>
      <c r="C110" s="306" t="s">
        <v>2985</v>
      </c>
      <c r="D110" s="305">
        <v>71458</v>
      </c>
      <c r="E110" s="302"/>
      <c r="F110" s="304">
        <v>71458</v>
      </c>
      <c r="G110" s="302"/>
      <c r="H110" s="302"/>
      <c r="I110" s="303"/>
      <c r="J110" s="302"/>
      <c r="K110" s="302"/>
      <c r="L110" s="302"/>
    </row>
    <row r="111" spans="1:12" x14ac:dyDescent="0.2">
      <c r="D111" s="287"/>
      <c r="E111" s="300"/>
      <c r="F111" s="299"/>
      <c r="G111" s="299"/>
      <c r="H111" s="298"/>
      <c r="I111" s="296"/>
      <c r="J111" s="297"/>
      <c r="K111" s="296"/>
    </row>
    <row r="112" spans="1:12" x14ac:dyDescent="0.2">
      <c r="H112" s="293"/>
    </row>
    <row r="113" spans="3:13" x14ac:dyDescent="0.2">
      <c r="C113" s="295"/>
      <c r="D113" s="294" t="s">
        <v>2970</v>
      </c>
      <c r="G113" s="293"/>
    </row>
    <row r="114" spans="3:13" x14ac:dyDescent="0.2">
      <c r="C114" s="292" t="s">
        <v>3006</v>
      </c>
      <c r="D114" s="273">
        <v>71458</v>
      </c>
    </row>
    <row r="115" spans="3:13" x14ac:dyDescent="0.2">
      <c r="C115" s="281" t="s">
        <v>3005</v>
      </c>
      <c r="D115" s="273">
        <v>0</v>
      </c>
    </row>
    <row r="116" spans="3:13" ht="10.5" customHeight="1" x14ac:dyDescent="0.2"/>
    <row r="117" spans="3:13" ht="15.75" customHeight="1" x14ac:dyDescent="0.2">
      <c r="C117" s="276" t="s">
        <v>3004</v>
      </c>
      <c r="D117" s="276"/>
      <c r="E117" s="276"/>
      <c r="F117" s="276"/>
      <c r="G117" s="276"/>
      <c r="H117" s="276"/>
      <c r="I117" s="276"/>
      <c r="J117" s="276"/>
      <c r="K117" s="276"/>
      <c r="L117" s="276"/>
    </row>
    <row r="118" spans="3:13" ht="25.5" customHeight="1" x14ac:dyDescent="0.25">
      <c r="C118" s="291">
        <v>1</v>
      </c>
      <c r="D118" s="431" t="s">
        <v>3003</v>
      </c>
      <c r="E118" s="430"/>
      <c r="F118" s="430"/>
      <c r="G118" s="430"/>
      <c r="H118" s="430"/>
      <c r="I118" s="430"/>
      <c r="J118" s="430"/>
      <c r="K118" s="430"/>
      <c r="L118" s="430"/>
    </row>
    <row r="120" spans="3:13" x14ac:dyDescent="0.2">
      <c r="C120" s="276" t="s">
        <v>3002</v>
      </c>
      <c r="D120" s="276"/>
      <c r="E120" s="276"/>
      <c r="F120" s="276"/>
      <c r="G120" s="276"/>
      <c r="H120" s="276"/>
      <c r="I120" s="276"/>
      <c r="J120" s="276"/>
      <c r="K120" s="276"/>
      <c r="L120" s="276"/>
    </row>
    <row r="121" spans="3:13" ht="15" customHeight="1" x14ac:dyDescent="0.25">
      <c r="C121" s="291" t="s">
        <v>3001</v>
      </c>
      <c r="D121" s="431" t="s">
        <v>3000</v>
      </c>
      <c r="E121" s="430"/>
      <c r="F121" s="430"/>
      <c r="G121" s="430"/>
      <c r="H121" s="430"/>
      <c r="I121" s="430"/>
      <c r="J121" s="430"/>
      <c r="K121" s="430"/>
      <c r="L121" s="430"/>
    </row>
    <row r="122" spans="3:13" x14ac:dyDescent="0.2">
      <c r="D122" s="268"/>
    </row>
    <row r="123" spans="3:13" x14ac:dyDescent="0.2">
      <c r="D123" s="268"/>
      <c r="E123" s="273"/>
    </row>
    <row r="124" spans="3:13" x14ac:dyDescent="0.2">
      <c r="C124" s="284" t="s">
        <v>2999</v>
      </c>
      <c r="D124" s="290"/>
      <c r="E124" s="290">
        <v>2026</v>
      </c>
      <c r="F124" s="290">
        <v>2027</v>
      </c>
      <c r="G124" s="290">
        <v>2028</v>
      </c>
      <c r="H124" s="290">
        <v>2029</v>
      </c>
      <c r="I124" s="290">
        <v>2030</v>
      </c>
      <c r="J124" s="290" t="s">
        <v>2998</v>
      </c>
      <c r="K124" s="290" t="s">
        <v>2997</v>
      </c>
      <c r="L124" s="290" t="s">
        <v>2996</v>
      </c>
      <c r="M124" s="289" t="s">
        <v>2985</v>
      </c>
    </row>
    <row r="125" spans="3:13" x14ac:dyDescent="0.2">
      <c r="C125" s="279" t="s">
        <v>191</v>
      </c>
      <c r="D125" s="288"/>
      <c r="E125" s="273">
        <v>9338</v>
      </c>
      <c r="F125" s="273">
        <v>13500</v>
      </c>
      <c r="G125" s="273">
        <v>15050</v>
      </c>
      <c r="H125" s="273">
        <v>14750</v>
      </c>
      <c r="I125" s="273">
        <v>14700</v>
      </c>
      <c r="J125" s="273">
        <v>4120</v>
      </c>
      <c r="K125" s="273">
        <v>0</v>
      </c>
      <c r="L125" s="273">
        <v>0</v>
      </c>
      <c r="M125" s="273">
        <v>71458</v>
      </c>
    </row>
    <row r="126" spans="3:13" x14ac:dyDescent="0.2">
      <c r="C126" s="279" t="s">
        <v>2995</v>
      </c>
      <c r="D126" s="287"/>
      <c r="E126" s="285">
        <v>0.13067816059783369</v>
      </c>
      <c r="F126" s="286">
        <v>0.18892216406840381</v>
      </c>
      <c r="G126" s="286">
        <v>0.21061322735033167</v>
      </c>
      <c r="H126" s="286">
        <v>0.20641495703770046</v>
      </c>
      <c r="I126" s="286">
        <v>0.2057152453189286</v>
      </c>
      <c r="J126" s="286">
        <v>5.7656245626801758E-2</v>
      </c>
      <c r="K126" s="286">
        <v>0</v>
      </c>
      <c r="L126" s="285">
        <v>0</v>
      </c>
      <c r="M126" s="285">
        <v>1</v>
      </c>
    </row>
    <row r="128" spans="3:13" x14ac:dyDescent="0.2">
      <c r="C128" s="284" t="s">
        <v>2946</v>
      </c>
      <c r="D128" s="284" t="s">
        <v>2970</v>
      </c>
      <c r="E128" s="283" t="s">
        <v>2994</v>
      </c>
    </row>
    <row r="129" spans="3:13" x14ac:dyDescent="0.2">
      <c r="C129" s="282" t="s">
        <v>2987</v>
      </c>
      <c r="D129" s="273">
        <v>2150</v>
      </c>
      <c r="E129" s="280">
        <v>3.0087603907190237E-2</v>
      </c>
    </row>
    <row r="130" spans="3:13" x14ac:dyDescent="0.2">
      <c r="C130" s="281" t="s">
        <v>2988</v>
      </c>
      <c r="D130" s="273">
        <v>69308</v>
      </c>
      <c r="E130" s="280">
        <v>0.96991239609280977</v>
      </c>
    </row>
    <row r="131" spans="3:13" x14ac:dyDescent="0.2">
      <c r="C131" s="279" t="s">
        <v>2985</v>
      </c>
      <c r="D131" s="273">
        <v>71458</v>
      </c>
      <c r="E131" s="278">
        <v>1</v>
      </c>
    </row>
    <row r="134" spans="3:13" ht="15.75" x14ac:dyDescent="0.25">
      <c r="C134" s="277" t="s">
        <v>2993</v>
      </c>
      <c r="D134" s="276"/>
      <c r="E134" s="276"/>
      <c r="F134" s="276"/>
      <c r="G134" s="276"/>
      <c r="H134" s="276"/>
      <c r="I134" s="276"/>
      <c r="J134" s="276"/>
      <c r="K134" s="276"/>
      <c r="L134" s="276"/>
      <c r="M134" s="276"/>
    </row>
    <row r="135" spans="3:13" ht="15" x14ac:dyDescent="0.25">
      <c r="C135" s="271"/>
      <c r="D135" s="272"/>
      <c r="E135" s="271"/>
      <c r="F135" s="271"/>
      <c r="G135" s="271"/>
      <c r="H135" s="271"/>
      <c r="I135" s="271"/>
      <c r="J135" s="271"/>
      <c r="K135" s="271"/>
      <c r="L135" s="271"/>
      <c r="M135" s="271"/>
    </row>
    <row r="136" spans="3:13" ht="15" x14ac:dyDescent="0.25">
      <c r="C136" s="275" t="s">
        <v>2992</v>
      </c>
      <c r="D136" s="275" t="s">
        <v>2990</v>
      </c>
      <c r="E136" s="275" t="s">
        <v>2989</v>
      </c>
      <c r="F136" s="271"/>
      <c r="G136" s="271"/>
      <c r="H136" s="271"/>
      <c r="I136" s="271"/>
      <c r="J136" s="271"/>
      <c r="K136" s="271"/>
      <c r="L136" s="271"/>
      <c r="M136" s="271"/>
    </row>
    <row r="137" spans="3:13" ht="15" x14ac:dyDescent="0.25">
      <c r="C137" s="274" t="s">
        <v>300</v>
      </c>
      <c r="D137" s="273">
        <v>93600.993279999995</v>
      </c>
      <c r="E137" s="273">
        <v>62120</v>
      </c>
      <c r="F137" s="271"/>
      <c r="G137" s="271"/>
      <c r="H137" s="271"/>
      <c r="I137" s="271"/>
      <c r="J137" s="271"/>
      <c r="K137" s="271"/>
      <c r="L137" s="271"/>
      <c r="M137" s="271"/>
    </row>
    <row r="138" spans="3:13" ht="15" x14ac:dyDescent="0.25">
      <c r="C138" s="274" t="s">
        <v>271</v>
      </c>
      <c r="D138" s="273"/>
      <c r="E138" s="273"/>
      <c r="F138" s="271"/>
      <c r="G138" s="271"/>
      <c r="H138" s="271"/>
      <c r="I138" s="271"/>
      <c r="J138" s="271"/>
      <c r="K138" s="271"/>
      <c r="L138" s="271"/>
      <c r="M138" s="271"/>
    </row>
    <row r="139" spans="3:13" ht="15" x14ac:dyDescent="0.25">
      <c r="C139" s="274" t="s">
        <v>304</v>
      </c>
      <c r="D139" s="273"/>
      <c r="E139" s="273"/>
      <c r="F139" s="271"/>
      <c r="G139" s="271"/>
      <c r="H139" s="271"/>
      <c r="I139" s="271"/>
      <c r="J139" s="271"/>
      <c r="K139" s="271"/>
      <c r="L139" s="271"/>
      <c r="M139" s="271"/>
    </row>
    <row r="140" spans="3:13" ht="15" x14ac:dyDescent="0.25">
      <c r="C140" s="274" t="s">
        <v>189</v>
      </c>
      <c r="D140" s="273"/>
      <c r="E140" s="273"/>
      <c r="F140" s="271"/>
      <c r="G140" s="271"/>
      <c r="H140" s="271"/>
      <c r="I140" s="271"/>
      <c r="J140" s="271"/>
      <c r="K140" s="271"/>
      <c r="L140" s="271"/>
      <c r="M140" s="271"/>
    </row>
    <row r="141" spans="3:13" ht="15" x14ac:dyDescent="0.25">
      <c r="C141" s="274" t="s">
        <v>2985</v>
      </c>
      <c r="D141" s="273">
        <v>93600.993279999995</v>
      </c>
      <c r="E141" s="273">
        <v>62120</v>
      </c>
      <c r="F141" s="271"/>
      <c r="G141" s="271"/>
      <c r="H141" s="271"/>
      <c r="I141" s="271"/>
      <c r="J141" s="271"/>
      <c r="K141" s="271"/>
      <c r="L141" s="271"/>
      <c r="M141" s="271"/>
    </row>
    <row r="142" spans="3:13" ht="15" x14ac:dyDescent="0.25">
      <c r="C142" s="271"/>
      <c r="D142" s="272"/>
      <c r="E142" s="271"/>
      <c r="F142" s="271"/>
      <c r="G142" s="271"/>
      <c r="H142" s="271"/>
      <c r="I142" s="271"/>
      <c r="J142" s="271"/>
      <c r="K142" s="271"/>
      <c r="L142" s="271"/>
      <c r="M142" s="271"/>
    </row>
    <row r="143" spans="3:13" ht="15" x14ac:dyDescent="0.25">
      <c r="C143" s="271"/>
      <c r="D143" s="272"/>
      <c r="E143" s="271"/>
      <c r="F143" s="271"/>
      <c r="G143" s="271"/>
      <c r="H143" s="271"/>
      <c r="I143" s="271"/>
      <c r="J143" s="271"/>
      <c r="K143" s="271"/>
      <c r="L143" s="271"/>
      <c r="M143" s="271"/>
    </row>
    <row r="144" spans="3:13" ht="15" x14ac:dyDescent="0.25">
      <c r="C144" s="271"/>
      <c r="D144" s="272"/>
      <c r="E144" s="271"/>
      <c r="F144" s="271"/>
      <c r="G144" s="271"/>
      <c r="H144" s="271"/>
      <c r="I144" s="271"/>
      <c r="J144" s="271"/>
      <c r="K144" s="271"/>
      <c r="L144" s="271"/>
      <c r="M144" s="271"/>
    </row>
    <row r="145" spans="3:13" ht="15" x14ac:dyDescent="0.25">
      <c r="C145" s="271"/>
      <c r="D145" s="272"/>
      <c r="E145" s="271"/>
      <c r="F145" s="271"/>
      <c r="G145" s="271"/>
      <c r="H145" s="271"/>
      <c r="I145" s="271"/>
      <c r="J145" s="271"/>
      <c r="K145" s="271"/>
      <c r="L145" s="271"/>
      <c r="M145" s="271"/>
    </row>
    <row r="146" spans="3:13" ht="15" x14ac:dyDescent="0.25">
      <c r="C146" s="275" t="s">
        <v>2991</v>
      </c>
      <c r="D146" s="275" t="s">
        <v>2990</v>
      </c>
      <c r="E146" s="275" t="s">
        <v>2989</v>
      </c>
      <c r="F146" s="271"/>
      <c r="G146" s="271"/>
      <c r="H146" s="271"/>
      <c r="I146" s="271"/>
      <c r="J146" s="271"/>
      <c r="K146" s="271"/>
      <c r="L146" s="271"/>
      <c r="M146" s="271"/>
    </row>
    <row r="147" spans="3:13" ht="15" x14ac:dyDescent="0.25">
      <c r="C147" s="274" t="s">
        <v>2988</v>
      </c>
      <c r="D147" s="273">
        <v>83666.313322999995</v>
      </c>
      <c r="E147" s="273">
        <v>69308</v>
      </c>
      <c r="F147" s="271"/>
      <c r="G147" s="271"/>
      <c r="H147" s="271"/>
      <c r="I147" s="271"/>
      <c r="J147" s="271"/>
      <c r="K147" s="271"/>
      <c r="L147" s="271"/>
      <c r="M147" s="271"/>
    </row>
    <row r="148" spans="3:13" ht="15" x14ac:dyDescent="0.25">
      <c r="C148" s="274" t="s">
        <v>2987</v>
      </c>
      <c r="D148" s="273">
        <v>9934.6799570000003</v>
      </c>
      <c r="E148" s="273">
        <v>2150</v>
      </c>
      <c r="F148" s="271"/>
      <c r="G148" s="271"/>
      <c r="H148" s="271"/>
      <c r="I148" s="271"/>
      <c r="J148" s="271"/>
      <c r="K148" s="271"/>
      <c r="L148" s="271"/>
      <c r="M148" s="271"/>
    </row>
    <row r="149" spans="3:13" ht="15" x14ac:dyDescent="0.25">
      <c r="C149" s="274" t="s">
        <v>2986</v>
      </c>
      <c r="D149" s="273"/>
      <c r="E149" s="273">
        <v>0</v>
      </c>
      <c r="F149" s="271"/>
      <c r="G149" s="271"/>
      <c r="H149" s="271"/>
      <c r="I149" s="271"/>
      <c r="J149" s="271"/>
      <c r="K149" s="271"/>
      <c r="L149" s="271"/>
      <c r="M149" s="271"/>
    </row>
    <row r="150" spans="3:13" ht="15" x14ac:dyDescent="0.25">
      <c r="C150" s="274" t="s">
        <v>2985</v>
      </c>
      <c r="D150" s="273">
        <v>93600.993279999995</v>
      </c>
      <c r="E150" s="273">
        <v>71458</v>
      </c>
      <c r="F150" s="271"/>
      <c r="G150" s="271"/>
      <c r="H150" s="271"/>
      <c r="I150" s="271"/>
      <c r="J150" s="271"/>
      <c r="K150" s="271"/>
      <c r="L150" s="271"/>
      <c r="M150" s="271"/>
    </row>
    <row r="151" spans="3:13" ht="15" x14ac:dyDescent="0.25">
      <c r="C151" s="271"/>
      <c r="D151" s="272"/>
      <c r="E151" s="271"/>
      <c r="F151" s="271"/>
      <c r="G151" s="271"/>
      <c r="H151" s="271"/>
      <c r="I151" s="271"/>
      <c r="J151" s="271"/>
      <c r="K151" s="271"/>
      <c r="L151" s="271"/>
      <c r="M151" s="271"/>
    </row>
    <row r="152" spans="3:13" ht="15" x14ac:dyDescent="0.25">
      <c r="C152" s="271"/>
      <c r="D152" s="272"/>
      <c r="E152" s="271"/>
      <c r="F152" s="271"/>
      <c r="G152" s="271"/>
      <c r="H152" s="271"/>
      <c r="I152" s="271"/>
      <c r="J152" s="271"/>
      <c r="K152" s="271"/>
      <c r="L152" s="271"/>
      <c r="M152" s="271"/>
    </row>
    <row r="153" spans="3:13" ht="15" x14ac:dyDescent="0.25">
      <c r="C153" s="271"/>
      <c r="D153" s="272"/>
      <c r="E153" s="271"/>
      <c r="F153" s="271"/>
      <c r="G153" s="271"/>
      <c r="H153" s="271"/>
      <c r="I153" s="271"/>
      <c r="J153" s="271"/>
      <c r="K153" s="271"/>
      <c r="L153" s="271"/>
      <c r="M153" s="271"/>
    </row>
    <row r="154" spans="3:13" ht="15" x14ac:dyDescent="0.25">
      <c r="C154" s="271"/>
      <c r="D154" s="272"/>
      <c r="E154" s="271"/>
      <c r="F154" s="271"/>
      <c r="G154" s="271"/>
      <c r="H154" s="271"/>
      <c r="I154" s="271"/>
      <c r="J154" s="271"/>
      <c r="K154" s="271"/>
      <c r="L154" s="271"/>
      <c r="M154" s="271"/>
    </row>
    <row r="155" spans="3:13" ht="15" x14ac:dyDescent="0.25">
      <c r="C155" s="271"/>
      <c r="D155" s="272"/>
      <c r="E155" s="271"/>
      <c r="F155" s="271"/>
      <c r="G155" s="271"/>
      <c r="H155" s="271"/>
      <c r="I155" s="271"/>
      <c r="J155" s="271"/>
      <c r="K155" s="271"/>
      <c r="L155" s="271"/>
      <c r="M155" s="271"/>
    </row>
    <row r="156" spans="3:13" ht="15" x14ac:dyDescent="0.25">
      <c r="C156" s="271"/>
      <c r="D156" s="272"/>
      <c r="E156" s="271"/>
      <c r="F156" s="271"/>
      <c r="G156" s="271"/>
      <c r="H156" s="271"/>
      <c r="I156" s="271"/>
      <c r="J156" s="271"/>
      <c r="K156" s="271"/>
      <c r="L156" s="271"/>
      <c r="M156" s="271"/>
    </row>
    <row r="157" spans="3:13" ht="15" x14ac:dyDescent="0.25">
      <c r="C157" s="271"/>
      <c r="D157" s="272"/>
      <c r="E157" s="271"/>
      <c r="F157" s="271"/>
      <c r="G157" s="271"/>
      <c r="H157" s="271"/>
      <c r="I157" s="271"/>
      <c r="J157" s="271"/>
      <c r="K157" s="271"/>
      <c r="L157" s="271"/>
      <c r="M157" s="271"/>
    </row>
    <row r="158" spans="3:13" ht="15" x14ac:dyDescent="0.25">
      <c r="C158" s="271"/>
      <c r="D158" s="272"/>
      <c r="E158" s="271"/>
      <c r="F158" s="271"/>
      <c r="G158" s="271"/>
      <c r="H158" s="271"/>
      <c r="I158" s="271"/>
      <c r="J158" s="271"/>
      <c r="K158" s="271"/>
      <c r="L158" s="271"/>
      <c r="M158" s="271"/>
    </row>
    <row r="159" spans="3:13" ht="15" x14ac:dyDescent="0.25">
      <c r="C159" s="271"/>
      <c r="D159" s="272"/>
      <c r="E159" s="271"/>
      <c r="F159" s="271"/>
      <c r="G159" s="271"/>
      <c r="H159" s="271"/>
      <c r="I159" s="271"/>
      <c r="J159" s="271"/>
      <c r="K159" s="271"/>
      <c r="L159" s="271"/>
      <c r="M159" s="271"/>
    </row>
    <row r="160" spans="3:13" ht="15" x14ac:dyDescent="0.25">
      <c r="C160" s="271"/>
      <c r="D160" s="272"/>
      <c r="E160" s="271"/>
      <c r="F160" s="271"/>
      <c r="G160" s="271"/>
      <c r="H160" s="271"/>
      <c r="I160" s="271"/>
      <c r="J160" s="271"/>
      <c r="K160" s="271"/>
      <c r="L160" s="271"/>
      <c r="M160" s="271"/>
    </row>
    <row r="161" spans="3:13" ht="15" x14ac:dyDescent="0.25">
      <c r="C161" s="271"/>
      <c r="D161" s="272"/>
      <c r="E161" s="271"/>
      <c r="F161" s="271"/>
      <c r="G161" s="271"/>
      <c r="H161" s="271"/>
      <c r="I161" s="271"/>
      <c r="J161" s="271"/>
      <c r="K161" s="271"/>
      <c r="L161" s="271"/>
      <c r="M161" s="271"/>
    </row>
    <row r="162" spans="3:13" ht="15" x14ac:dyDescent="0.25">
      <c r="C162" s="271"/>
      <c r="D162" s="271"/>
      <c r="E162" s="271"/>
      <c r="F162" s="271"/>
      <c r="G162" s="271"/>
      <c r="H162" s="271"/>
      <c r="I162" s="271"/>
      <c r="J162" s="271"/>
      <c r="K162" s="271"/>
      <c r="L162" s="271"/>
      <c r="M162" s="271"/>
    </row>
    <row r="163" spans="3:13" ht="15" x14ac:dyDescent="0.25">
      <c r="C163" s="271"/>
      <c r="D163" s="271"/>
      <c r="E163" s="271"/>
      <c r="F163" s="271"/>
      <c r="G163" s="271"/>
      <c r="H163" s="271"/>
      <c r="I163" s="271"/>
      <c r="J163" s="271"/>
      <c r="K163" s="271"/>
      <c r="L163" s="271"/>
      <c r="M163" s="271"/>
    </row>
  </sheetData>
  <mergeCells count="3">
    <mergeCell ref="I13:L14"/>
    <mergeCell ref="D118:L118"/>
    <mergeCell ref="D121:L12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F478-E92A-475F-847E-8057C4585E4A}">
  <sheetPr>
    <tabColor rgb="FF002060"/>
  </sheetPr>
  <dimension ref="A6:K42"/>
  <sheetViews>
    <sheetView workbookViewId="0">
      <selection activeCell="B43" sqref="B43"/>
    </sheetView>
  </sheetViews>
  <sheetFormatPr defaultColWidth="9.140625" defaultRowHeight="15" x14ac:dyDescent="0.25"/>
  <cols>
    <col min="1" max="1" width="27.7109375" style="244" customWidth="1"/>
    <col min="2" max="2" width="95.42578125" style="266" customWidth="1"/>
    <col min="3" max="9" width="9.140625" style="244"/>
    <col min="10" max="10" width="22.28515625" style="244" bestFit="1" customWidth="1"/>
    <col min="11" max="11" width="131.7109375" style="244" customWidth="1"/>
    <col min="12" max="16384" width="9.140625" style="244"/>
  </cols>
  <sheetData>
    <row r="6" spans="1:11" ht="18" x14ac:dyDescent="0.25">
      <c r="A6" s="242" t="s">
        <v>2941</v>
      </c>
      <c r="B6" s="243"/>
    </row>
    <row r="7" spans="1:11" x14ac:dyDescent="0.25">
      <c r="A7" s="245" t="s">
        <v>2942</v>
      </c>
      <c r="B7" s="245" t="s">
        <v>2943</v>
      </c>
    </row>
    <row r="8" spans="1:11" ht="15.75" x14ac:dyDescent="0.25">
      <c r="A8" s="246" t="s">
        <v>2944</v>
      </c>
      <c r="B8" s="247" t="s">
        <v>2945</v>
      </c>
    </row>
    <row r="9" spans="1:11" ht="31.5" x14ac:dyDescent="0.25">
      <c r="A9" s="246" t="s">
        <v>2946</v>
      </c>
      <c r="B9" s="247" t="s">
        <v>2947</v>
      </c>
      <c r="J9" s="248"/>
      <c r="K9" s="249"/>
    </row>
    <row r="10" spans="1:11" ht="47.25" x14ac:dyDescent="0.25">
      <c r="A10" s="246" t="s">
        <v>2948</v>
      </c>
      <c r="B10" s="247" t="s">
        <v>2949</v>
      </c>
      <c r="J10" s="248"/>
      <c r="K10" s="249"/>
    </row>
    <row r="11" spans="1:11" ht="15.75" x14ac:dyDescent="0.25">
      <c r="A11" s="250"/>
      <c r="B11" s="247"/>
    </row>
    <row r="12" spans="1:11" ht="31.5" x14ac:dyDescent="0.25">
      <c r="A12" s="251" t="s">
        <v>2950</v>
      </c>
      <c r="B12" s="247" t="s">
        <v>2951</v>
      </c>
    </row>
    <row r="13" spans="1:11" ht="15.75" x14ac:dyDescent="0.25">
      <c r="A13" s="432" t="s">
        <v>2952</v>
      </c>
      <c r="B13" s="252" t="s">
        <v>2953</v>
      </c>
    </row>
    <row r="14" spans="1:11" x14ac:dyDescent="0.25">
      <c r="A14" s="432"/>
      <c r="B14" s="253" t="s">
        <v>2954</v>
      </c>
      <c r="E14" s="253"/>
    </row>
    <row r="15" spans="1:11" ht="31.5" x14ac:dyDescent="0.25">
      <c r="A15" s="246" t="s">
        <v>2955</v>
      </c>
      <c r="B15" s="254" t="s">
        <v>2956</v>
      </c>
    </row>
    <row r="16" spans="1:11" ht="15.75" x14ac:dyDescent="0.25">
      <c r="A16" s="255" t="s">
        <v>2957</v>
      </c>
      <c r="B16" s="254" t="s">
        <v>2958</v>
      </c>
    </row>
    <row r="17" spans="1:5" ht="31.5" x14ac:dyDescent="0.25">
      <c r="A17" s="255" t="s">
        <v>2959</v>
      </c>
      <c r="B17" s="254" t="s">
        <v>2960</v>
      </c>
    </row>
    <row r="18" spans="1:5" ht="78.75" x14ac:dyDescent="0.25">
      <c r="A18" s="246" t="s">
        <v>2961</v>
      </c>
      <c r="B18" s="254" t="s">
        <v>2962</v>
      </c>
    </row>
    <row r="19" spans="1:5" ht="15.75" x14ac:dyDescent="0.25">
      <c r="A19" s="246" t="s">
        <v>1841</v>
      </c>
      <c r="B19" s="254" t="s">
        <v>2919</v>
      </c>
    </row>
    <row r="20" spans="1:5" ht="31.5" x14ac:dyDescent="0.25">
      <c r="A20" s="246" t="s">
        <v>2963</v>
      </c>
      <c r="B20" s="252" t="s">
        <v>2964</v>
      </c>
    </row>
    <row r="21" spans="1:5" ht="30" x14ac:dyDescent="0.25">
      <c r="A21" s="246" t="s">
        <v>2965</v>
      </c>
      <c r="B21" s="256" t="s">
        <v>2966</v>
      </c>
    </row>
    <row r="22" spans="1:5" ht="15.75" x14ac:dyDescent="0.25">
      <c r="A22" s="246" t="s">
        <v>2967</v>
      </c>
      <c r="B22" s="252" t="s">
        <v>2968</v>
      </c>
      <c r="E22" s="257"/>
    </row>
    <row r="23" spans="1:5" x14ac:dyDescent="0.25">
      <c r="A23" s="250"/>
      <c r="B23" s="258"/>
    </row>
    <row r="24" spans="1:5" ht="18" x14ac:dyDescent="0.25">
      <c r="A24" s="259" t="s">
        <v>2969</v>
      </c>
      <c r="B24" s="258"/>
    </row>
    <row r="25" spans="1:5" x14ac:dyDescent="0.25">
      <c r="A25" s="260" t="s">
        <v>2942</v>
      </c>
      <c r="B25" s="260" t="s">
        <v>2943</v>
      </c>
    </row>
    <row r="26" spans="1:5" ht="15.75" x14ac:dyDescent="0.25">
      <c r="A26" s="261" t="s">
        <v>2970</v>
      </c>
      <c r="B26" s="247" t="s">
        <v>2971</v>
      </c>
    </row>
    <row r="27" spans="1:5" ht="15.75" x14ac:dyDescent="0.25">
      <c r="A27" s="261" t="s">
        <v>2972</v>
      </c>
      <c r="B27" s="247" t="s">
        <v>2973</v>
      </c>
    </row>
    <row r="28" spans="1:5" ht="31.5" x14ac:dyDescent="0.25">
      <c r="A28" s="261" t="s">
        <v>2974</v>
      </c>
      <c r="B28" s="247" t="s">
        <v>2975</v>
      </c>
    </row>
    <row r="29" spans="1:5" ht="31.5" x14ac:dyDescent="0.25">
      <c r="A29" s="261" t="s">
        <v>2946</v>
      </c>
      <c r="B29" s="247" t="s">
        <v>2976</v>
      </c>
    </row>
    <row r="30" spans="1:5" ht="15.75" x14ac:dyDescent="0.25">
      <c r="A30" s="261" t="s">
        <v>2977</v>
      </c>
      <c r="B30" s="247" t="s">
        <v>2978</v>
      </c>
    </row>
    <row r="31" spans="1:5" ht="31.5" x14ac:dyDescent="0.25">
      <c r="A31" s="255" t="s">
        <v>2957</v>
      </c>
      <c r="B31" s="247" t="s">
        <v>2979</v>
      </c>
    </row>
    <row r="32" spans="1:5" x14ac:dyDescent="0.25">
      <c r="A32" s="262"/>
      <c r="B32" s="244"/>
    </row>
    <row r="33" spans="1:2" ht="15.75" x14ac:dyDescent="0.25">
      <c r="A33" s="263"/>
      <c r="B33" s="264"/>
    </row>
    <row r="34" spans="1:2" ht="15.75" x14ac:dyDescent="0.25">
      <c r="A34" s="248"/>
      <c r="B34" s="249"/>
    </row>
    <row r="35" spans="1:2" x14ac:dyDescent="0.25">
      <c r="A35" s="265"/>
      <c r="B35" s="244"/>
    </row>
    <row r="36" spans="1:2" x14ac:dyDescent="0.25">
      <c r="B36" s="244"/>
    </row>
    <row r="37" spans="1:2" x14ac:dyDescent="0.25">
      <c r="B37" s="244"/>
    </row>
    <row r="38" spans="1:2" x14ac:dyDescent="0.25">
      <c r="B38" s="244"/>
    </row>
    <row r="39" spans="1:2" x14ac:dyDescent="0.25">
      <c r="B39" s="244"/>
    </row>
    <row r="40" spans="1:2" x14ac:dyDescent="0.25">
      <c r="B40" s="244"/>
    </row>
    <row r="41" spans="1:2" x14ac:dyDescent="0.25">
      <c r="B41" s="244"/>
    </row>
    <row r="42" spans="1:2" x14ac:dyDescent="0.25">
      <c r="B42" s="244"/>
    </row>
  </sheetData>
  <mergeCells count="1">
    <mergeCell ref="A13:A14"/>
  </mergeCells>
  <hyperlinks>
    <hyperlink ref="B14" r:id="rId1" display="https://www.ascb.se/media/1062/loantovalueforswedishcoverpools_20100305_mark-1.pdf" xr:uid="{BC66588B-23E2-4866-974C-F27F3C9B76BD}"/>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F5C3B-C77C-453B-B8F0-EE9AF43BBFEA}">
  <sheetPr>
    <tabColor rgb="FF002060"/>
  </sheetPr>
  <dimension ref="A1:AB37331"/>
  <sheetViews>
    <sheetView topLeftCell="B1" zoomScale="90" zoomScaleNormal="90" workbookViewId="0">
      <selection activeCell="G239" sqref="G239"/>
    </sheetView>
  </sheetViews>
  <sheetFormatPr defaultColWidth="8.7109375" defaultRowHeight="15" x14ac:dyDescent="0.25"/>
  <cols>
    <col min="1" max="1" width="14.140625" style="2" customWidth="1"/>
    <col min="2" max="2" width="54" style="2" customWidth="1"/>
    <col min="3" max="3" width="28.5703125" style="2" customWidth="1"/>
    <col min="4" max="4" width="30.7109375" style="2" customWidth="1"/>
    <col min="5" max="5" width="9" style="2" customWidth="1"/>
    <col min="6" max="6" width="49.42578125" style="2" customWidth="1"/>
    <col min="7" max="7" width="60" style="2" customWidth="1"/>
    <col min="8" max="27" width="8.7109375" style="2"/>
    <col min="28" max="28" width="10.7109375" style="2" bestFit="1" customWidth="1"/>
    <col min="29" max="16384" width="8.7109375" style="2"/>
  </cols>
  <sheetData>
    <row r="1" spans="1:7" ht="31.5" x14ac:dyDescent="0.25">
      <c r="A1" s="399" t="s">
        <v>2035</v>
      </c>
      <c r="B1" s="399"/>
      <c r="C1" s="62"/>
      <c r="D1" s="62"/>
      <c r="E1" s="62"/>
      <c r="F1" s="400" t="s">
        <v>101</v>
      </c>
      <c r="G1" s="401"/>
    </row>
    <row r="2" spans="1:7" ht="15.75" thickBot="1" x14ac:dyDescent="0.3">
      <c r="A2" s="62"/>
      <c r="B2" s="64"/>
      <c r="C2" s="64"/>
      <c r="D2" s="62"/>
      <c r="E2" s="62"/>
      <c r="F2" s="62"/>
      <c r="G2" s="62"/>
    </row>
    <row r="3" spans="1:7" ht="19.5" thickBot="1" x14ac:dyDescent="0.3">
      <c r="A3" s="402"/>
      <c r="B3" s="403" t="s">
        <v>102</v>
      </c>
      <c r="C3" s="137" t="s">
        <v>300</v>
      </c>
      <c r="D3" s="402"/>
      <c r="E3" s="402"/>
      <c r="F3" s="62"/>
      <c r="G3" s="62"/>
    </row>
    <row r="4" spans="1:7" x14ac:dyDescent="0.25">
      <c r="A4" s="65"/>
      <c r="B4" s="65"/>
      <c r="C4" s="65"/>
      <c r="D4" s="65"/>
      <c r="E4" s="65"/>
      <c r="F4" s="65"/>
      <c r="G4" s="65"/>
    </row>
    <row r="5" spans="1:7" ht="18.75" x14ac:dyDescent="0.25">
      <c r="A5" s="404"/>
      <c r="B5" s="435" t="s">
        <v>2036</v>
      </c>
      <c r="C5" s="436"/>
      <c r="D5" s="65"/>
      <c r="E5" s="70"/>
      <c r="F5" s="70"/>
      <c r="G5" s="70"/>
    </row>
    <row r="6" spans="1:7" x14ac:dyDescent="0.25">
      <c r="A6" s="405"/>
      <c r="B6" s="437" t="s">
        <v>2037</v>
      </c>
      <c r="C6" s="437"/>
      <c r="D6" s="407"/>
      <c r="E6" s="65"/>
      <c r="F6" s="65"/>
      <c r="G6" s="65"/>
    </row>
    <row r="7" spans="1:7" x14ac:dyDescent="0.25">
      <c r="A7" s="65"/>
      <c r="B7" s="438" t="s">
        <v>2038</v>
      </c>
      <c r="C7" s="439"/>
      <c r="D7" s="407"/>
      <c r="E7" s="65"/>
      <c r="F7" s="65"/>
      <c r="G7" s="65"/>
    </row>
    <row r="8" spans="1:7" x14ac:dyDescent="0.25">
      <c r="A8" s="65"/>
      <c r="B8" s="440" t="s">
        <v>2039</v>
      </c>
      <c r="C8" s="441"/>
      <c r="D8" s="407"/>
      <c r="E8" s="65"/>
      <c r="F8" s="65"/>
      <c r="G8" s="65"/>
    </row>
    <row r="9" spans="1:7" ht="15.75" thickBot="1" x14ac:dyDescent="0.3">
      <c r="A9" s="65"/>
      <c r="B9" s="442" t="s">
        <v>2040</v>
      </c>
      <c r="C9" s="443"/>
      <c r="D9" s="65"/>
      <c r="E9" s="65"/>
      <c r="F9" s="65"/>
      <c r="G9" s="65"/>
    </row>
    <row r="10" spans="1:7" x14ac:dyDescent="0.25">
      <c r="A10" s="65"/>
      <c r="C10" s="408"/>
      <c r="D10" s="65"/>
      <c r="E10" s="65"/>
      <c r="F10" s="65"/>
      <c r="G10" s="65"/>
    </row>
    <row r="11" spans="1:7" x14ac:dyDescent="0.25">
      <c r="A11" s="65"/>
      <c r="B11" s="406"/>
      <c r="C11" s="65"/>
      <c r="D11" s="65"/>
      <c r="E11" s="65"/>
      <c r="F11" s="65"/>
      <c r="G11" s="65"/>
    </row>
    <row r="12" spans="1:7" x14ac:dyDescent="0.25">
      <c r="A12" s="65"/>
      <c r="B12" s="406"/>
      <c r="C12" s="65"/>
      <c r="D12" s="65"/>
      <c r="E12" s="65"/>
      <c r="F12" s="65"/>
      <c r="G12" s="65"/>
    </row>
    <row r="13" spans="1:7" ht="18.75" customHeight="1" x14ac:dyDescent="0.25">
      <c r="A13" s="409"/>
      <c r="B13" s="433" t="s">
        <v>2037</v>
      </c>
      <c r="C13" s="433"/>
      <c r="D13" s="409"/>
      <c r="E13" s="409"/>
      <c r="F13" s="409"/>
      <c r="G13" s="409"/>
    </row>
    <row r="14" spans="1:7" s="410" customFormat="1" x14ac:dyDescent="0.25">
      <c r="A14" s="87"/>
      <c r="B14" s="87" t="s">
        <v>2041</v>
      </c>
      <c r="C14" s="87" t="s">
        <v>151</v>
      </c>
      <c r="D14" s="87" t="s">
        <v>2042</v>
      </c>
      <c r="E14" s="87"/>
      <c r="F14" s="87" t="s">
        <v>2043</v>
      </c>
      <c r="G14" s="87" t="s">
        <v>2044</v>
      </c>
    </row>
    <row r="15" spans="1:7" x14ac:dyDescent="0.25">
      <c r="A15" s="78" t="s">
        <v>2045</v>
      </c>
      <c r="B15" s="78" t="s">
        <v>2046</v>
      </c>
      <c r="C15" s="195">
        <v>10135.22011</v>
      </c>
      <c r="D15" s="411">
        <v>4370</v>
      </c>
      <c r="F15" s="154">
        <v>0.10862964546312455</v>
      </c>
      <c r="G15" s="154">
        <v>9.3352131931983245E-2</v>
      </c>
    </row>
    <row r="16" spans="1:7" x14ac:dyDescent="0.25">
      <c r="A16" s="78" t="s">
        <v>2047</v>
      </c>
      <c r="B16" s="78" t="s">
        <v>2048</v>
      </c>
      <c r="C16" s="195">
        <v>0</v>
      </c>
      <c r="D16" s="196">
        <v>0</v>
      </c>
      <c r="F16" s="154">
        <v>0</v>
      </c>
      <c r="G16" s="154">
        <v>0</v>
      </c>
    </row>
    <row r="17" spans="1:7" x14ac:dyDescent="0.25">
      <c r="A17" s="78" t="s">
        <v>2049</v>
      </c>
      <c r="B17" s="78" t="s">
        <v>2050</v>
      </c>
      <c r="C17" s="195">
        <v>0</v>
      </c>
      <c r="D17" s="196">
        <v>0</v>
      </c>
      <c r="F17" s="154">
        <v>0</v>
      </c>
      <c r="G17" s="154">
        <v>0</v>
      </c>
    </row>
    <row r="18" spans="1:7" x14ac:dyDescent="0.25">
      <c r="A18" s="78" t="s">
        <v>2051</v>
      </c>
      <c r="B18" s="78" t="s">
        <v>2052</v>
      </c>
      <c r="C18" s="103">
        <v>10135.22011</v>
      </c>
      <c r="D18" s="103">
        <v>4370</v>
      </c>
      <c r="F18" s="100">
        <v>0.10862964546312455</v>
      </c>
      <c r="G18" s="100">
        <v>9.3352131931983245E-2</v>
      </c>
    </row>
    <row r="19" spans="1:7" x14ac:dyDescent="0.25">
      <c r="A19" s="91" t="s">
        <v>2053</v>
      </c>
      <c r="B19" s="134" t="s">
        <v>2054</v>
      </c>
      <c r="C19" s="187"/>
      <c r="D19" s="187"/>
      <c r="F19" s="82"/>
      <c r="G19" s="82"/>
    </row>
    <row r="20" spans="1:7" hidden="1" x14ac:dyDescent="0.25">
      <c r="A20" s="82" t="s">
        <v>2055</v>
      </c>
      <c r="B20" s="197" t="s">
        <v>193</v>
      </c>
      <c r="C20" s="187"/>
      <c r="D20" s="187"/>
      <c r="F20" s="82"/>
      <c r="G20" s="82"/>
    </row>
    <row r="21" spans="1:7" hidden="1" x14ac:dyDescent="0.25">
      <c r="A21" s="82" t="s">
        <v>2056</v>
      </c>
      <c r="B21" s="197" t="s">
        <v>193</v>
      </c>
      <c r="C21" s="187"/>
      <c r="D21" s="187"/>
      <c r="F21" s="82"/>
      <c r="G21" s="82"/>
    </row>
    <row r="22" spans="1:7" hidden="1" x14ac:dyDescent="0.25">
      <c r="A22" s="82" t="s">
        <v>2057</v>
      </c>
      <c r="B22" s="197" t="s">
        <v>193</v>
      </c>
      <c r="C22" s="187"/>
      <c r="D22" s="187"/>
      <c r="F22" s="82"/>
      <c r="G22" s="82"/>
    </row>
    <row r="23" spans="1:7" hidden="1" x14ac:dyDescent="0.25">
      <c r="A23" s="82" t="s">
        <v>3105</v>
      </c>
      <c r="B23" s="197" t="s">
        <v>193</v>
      </c>
      <c r="C23" s="187"/>
      <c r="D23" s="187"/>
      <c r="F23" s="82"/>
      <c r="G23" s="82"/>
    </row>
    <row r="24" spans="1:7" ht="18.75" x14ac:dyDescent="0.25">
      <c r="A24" s="409"/>
      <c r="B24" s="433" t="s">
        <v>2038</v>
      </c>
      <c r="C24" s="433"/>
      <c r="D24" s="409"/>
      <c r="E24" s="409"/>
      <c r="F24" s="409"/>
      <c r="G24" s="409"/>
    </row>
    <row r="25" spans="1:7" x14ac:dyDescent="0.25">
      <c r="A25" s="87"/>
      <c r="B25" s="87" t="s">
        <v>2058</v>
      </c>
      <c r="C25" s="87" t="s">
        <v>151</v>
      </c>
      <c r="D25" s="87"/>
      <c r="E25" s="87"/>
      <c r="F25" s="87" t="s">
        <v>2059</v>
      </c>
      <c r="G25" s="87"/>
    </row>
    <row r="26" spans="1:7" x14ac:dyDescent="0.25">
      <c r="A26" s="78" t="s">
        <v>2060</v>
      </c>
      <c r="B26" s="78" t="s">
        <v>641</v>
      </c>
      <c r="C26" s="166">
        <v>10135.22011</v>
      </c>
      <c r="D26" s="60"/>
      <c r="E26" s="65"/>
      <c r="F26" s="154">
        <v>1</v>
      </c>
    </row>
    <row r="27" spans="1:7" x14ac:dyDescent="0.25">
      <c r="A27" s="78" t="s">
        <v>2061</v>
      </c>
      <c r="B27" s="78" t="s">
        <v>643</v>
      </c>
      <c r="C27" s="166">
        <v>0</v>
      </c>
      <c r="D27" s="60"/>
      <c r="E27" s="65"/>
      <c r="F27" s="154">
        <v>0</v>
      </c>
    </row>
    <row r="28" spans="1:7" x14ac:dyDescent="0.25">
      <c r="A28" s="78" t="s">
        <v>2062</v>
      </c>
      <c r="B28" s="78" t="s">
        <v>189</v>
      </c>
      <c r="C28" s="166">
        <v>0</v>
      </c>
      <c r="D28" s="60"/>
      <c r="E28" s="65"/>
      <c r="F28" s="154">
        <v>0</v>
      </c>
    </row>
    <row r="29" spans="1:7" x14ac:dyDescent="0.25">
      <c r="A29" s="78" t="s">
        <v>2063</v>
      </c>
      <c r="B29" s="78" t="s">
        <v>191</v>
      </c>
      <c r="C29" s="103">
        <v>10135.22011</v>
      </c>
      <c r="D29" s="65"/>
      <c r="E29" s="65"/>
      <c r="F29" s="100">
        <v>1</v>
      </c>
    </row>
    <row r="30" spans="1:7" hidden="1" x14ac:dyDescent="0.25">
      <c r="A30" s="78" t="s">
        <v>2064</v>
      </c>
      <c r="B30" s="105" t="s">
        <v>649</v>
      </c>
      <c r="C30" s="166"/>
      <c r="D30" s="65"/>
      <c r="E30" s="65"/>
      <c r="F30" s="145">
        <v>0</v>
      </c>
    </row>
    <row r="31" spans="1:7" hidden="1" x14ac:dyDescent="0.25">
      <c r="A31" s="78" t="s">
        <v>2065</v>
      </c>
      <c r="B31" s="105" t="s">
        <v>2066</v>
      </c>
      <c r="C31" s="166"/>
      <c r="D31" s="65"/>
      <c r="E31" s="65"/>
      <c r="F31" s="145">
        <v>0</v>
      </c>
      <c r="G31" s="70"/>
    </row>
    <row r="32" spans="1:7" hidden="1" x14ac:dyDescent="0.25">
      <c r="A32" s="78" t="s">
        <v>2067</v>
      </c>
      <c r="B32" s="105" t="s">
        <v>2068</v>
      </c>
      <c r="C32" s="166"/>
      <c r="D32" s="65"/>
      <c r="E32" s="65"/>
      <c r="F32" s="145">
        <v>0</v>
      </c>
      <c r="G32" s="70"/>
    </row>
    <row r="33" spans="1:7" hidden="1" x14ac:dyDescent="0.25">
      <c r="A33" s="78" t="s">
        <v>2069</v>
      </c>
      <c r="B33" s="105" t="s">
        <v>2070</v>
      </c>
      <c r="C33" s="166"/>
      <c r="D33" s="65"/>
      <c r="E33" s="65"/>
      <c r="F33" s="145">
        <v>0</v>
      </c>
      <c r="G33" s="70"/>
    </row>
    <row r="34" spans="1:7" hidden="1" x14ac:dyDescent="0.25">
      <c r="A34" s="78" t="s">
        <v>2071</v>
      </c>
      <c r="B34" s="105" t="s">
        <v>2072</v>
      </c>
      <c r="C34" s="166"/>
      <c r="D34" s="65"/>
      <c r="E34" s="65"/>
      <c r="F34" s="145">
        <v>0</v>
      </c>
      <c r="G34" s="70"/>
    </row>
    <row r="35" spans="1:7" hidden="1" x14ac:dyDescent="0.25">
      <c r="A35" s="78" t="s">
        <v>2073</v>
      </c>
      <c r="B35" s="105" t="s">
        <v>2074</v>
      </c>
      <c r="C35" s="166"/>
      <c r="D35" s="65"/>
      <c r="E35" s="65"/>
      <c r="F35" s="145">
        <v>0</v>
      </c>
      <c r="G35" s="70"/>
    </row>
    <row r="36" spans="1:7" hidden="1" x14ac:dyDescent="0.25">
      <c r="A36" s="78" t="s">
        <v>2075</v>
      </c>
      <c r="B36" s="105" t="s">
        <v>2076</v>
      </c>
      <c r="C36" s="166"/>
      <c r="D36" s="65"/>
      <c r="E36" s="65"/>
      <c r="F36" s="145">
        <v>0</v>
      </c>
      <c r="G36" s="70"/>
    </row>
    <row r="37" spans="1:7" hidden="1" x14ac:dyDescent="0.25">
      <c r="A37" s="78" t="s">
        <v>2077</v>
      </c>
      <c r="B37" s="105" t="s">
        <v>2078</v>
      </c>
      <c r="C37" s="166"/>
      <c r="D37" s="65"/>
      <c r="E37" s="65"/>
      <c r="F37" s="145">
        <v>0</v>
      </c>
      <c r="G37" s="70"/>
    </row>
    <row r="38" spans="1:7" hidden="1" x14ac:dyDescent="0.25">
      <c r="A38" s="78" t="s">
        <v>2079</v>
      </c>
      <c r="B38" s="105" t="s">
        <v>2080</v>
      </c>
      <c r="C38" s="166"/>
      <c r="D38" s="65"/>
      <c r="F38" s="145">
        <v>0</v>
      </c>
      <c r="G38" s="70"/>
    </row>
    <row r="39" spans="1:7" ht="30" hidden="1" x14ac:dyDescent="0.25">
      <c r="A39" s="78" t="s">
        <v>2081</v>
      </c>
      <c r="B39" s="197" t="s">
        <v>2082</v>
      </c>
      <c r="C39" s="166"/>
      <c r="D39" s="65"/>
      <c r="F39" s="82"/>
      <c r="G39" s="82"/>
    </row>
    <row r="40" spans="1:7" hidden="1" x14ac:dyDescent="0.25">
      <c r="A40" s="78" t="s">
        <v>2083</v>
      </c>
      <c r="B40" s="197" t="s">
        <v>193</v>
      </c>
      <c r="C40" s="412"/>
      <c r="D40" s="410"/>
      <c r="F40" s="82"/>
      <c r="G40" s="82"/>
    </row>
    <row r="41" spans="1:7" hidden="1" x14ac:dyDescent="0.25">
      <c r="A41" s="78" t="s">
        <v>2084</v>
      </c>
      <c r="B41" s="197" t="s">
        <v>193</v>
      </c>
      <c r="C41" s="412"/>
      <c r="D41" s="410"/>
      <c r="E41" s="410"/>
      <c r="F41" s="82"/>
      <c r="G41" s="82"/>
    </row>
    <row r="42" spans="1:7" hidden="1" x14ac:dyDescent="0.25">
      <c r="A42" s="78" t="s">
        <v>2085</v>
      </c>
      <c r="B42" s="197" t="s">
        <v>193</v>
      </c>
      <c r="C42" s="412"/>
      <c r="D42" s="410"/>
      <c r="E42" s="410"/>
      <c r="F42" s="82"/>
      <c r="G42" s="82"/>
    </row>
    <row r="43" spans="1:7" hidden="1" x14ac:dyDescent="0.25">
      <c r="A43" s="78" t="s">
        <v>2086</v>
      </c>
      <c r="B43" s="197" t="s">
        <v>193</v>
      </c>
      <c r="C43" s="412"/>
      <c r="D43" s="410"/>
      <c r="E43" s="410"/>
      <c r="F43" s="82"/>
      <c r="G43" s="82"/>
    </row>
    <row r="44" spans="1:7" hidden="1" x14ac:dyDescent="0.25">
      <c r="A44" s="78" t="s">
        <v>2087</v>
      </c>
      <c r="B44" s="197" t="s">
        <v>193</v>
      </c>
      <c r="C44" s="412"/>
      <c r="D44" s="410"/>
      <c r="E44" s="410"/>
      <c r="F44" s="82"/>
      <c r="G44" s="82"/>
    </row>
    <row r="45" spans="1:7" hidden="1" x14ac:dyDescent="0.25">
      <c r="A45" s="78" t="s">
        <v>2088</v>
      </c>
      <c r="B45" s="197" t="s">
        <v>193</v>
      </c>
      <c r="C45" s="412"/>
      <c r="D45" s="410"/>
      <c r="E45" s="410"/>
      <c r="F45" s="82"/>
      <c r="G45" s="82"/>
    </row>
    <row r="46" spans="1:7" hidden="1" x14ac:dyDescent="0.25">
      <c r="A46" s="78" t="s">
        <v>2089</v>
      </c>
      <c r="B46" s="197" t="s">
        <v>193</v>
      </c>
      <c r="C46" s="412"/>
      <c r="D46" s="410"/>
      <c r="E46" s="410"/>
      <c r="F46" s="82"/>
    </row>
    <row r="47" spans="1:7" hidden="1" x14ac:dyDescent="0.25">
      <c r="A47" s="78" t="s">
        <v>2090</v>
      </c>
      <c r="B47" s="197" t="s">
        <v>193</v>
      </c>
      <c r="C47" s="412"/>
      <c r="D47" s="410"/>
      <c r="E47" s="410"/>
      <c r="F47" s="82"/>
    </row>
    <row r="48" spans="1:7" x14ac:dyDescent="0.25">
      <c r="A48" s="87"/>
      <c r="B48" s="87" t="s">
        <v>659</v>
      </c>
      <c r="C48" s="87" t="s">
        <v>660</v>
      </c>
      <c r="D48" s="87" t="s">
        <v>661</v>
      </c>
      <c r="E48" s="87"/>
      <c r="F48" s="87" t="s">
        <v>2091</v>
      </c>
      <c r="G48" s="87"/>
    </row>
    <row r="49" spans="1:7" x14ac:dyDescent="0.25">
      <c r="A49" s="78" t="s">
        <v>2092</v>
      </c>
      <c r="B49" s="78" t="s">
        <v>2093</v>
      </c>
      <c r="C49" s="199">
        <v>4370</v>
      </c>
      <c r="D49" s="413" t="s">
        <v>1879</v>
      </c>
      <c r="E49" s="65"/>
      <c r="F49" s="103">
        <v>4370</v>
      </c>
      <c r="G49" s="82"/>
    </row>
    <row r="50" spans="1:7" x14ac:dyDescent="0.25">
      <c r="A50" s="78" t="s">
        <v>2094</v>
      </c>
      <c r="B50" s="78" t="s">
        <v>666</v>
      </c>
      <c r="C50" s="84">
        <v>4355</v>
      </c>
      <c r="D50" s="84"/>
      <c r="E50" s="65"/>
      <c r="F50" s="65"/>
      <c r="G50" s="82"/>
    </row>
    <row r="51" spans="1:7" hidden="1" x14ac:dyDescent="0.25">
      <c r="A51" s="78" t="s">
        <v>2095</v>
      </c>
      <c r="B51" s="193" t="s">
        <v>668</v>
      </c>
      <c r="C51" s="84"/>
      <c r="D51" s="84"/>
      <c r="E51" s="65"/>
      <c r="F51" s="65"/>
      <c r="G51" s="82"/>
    </row>
    <row r="52" spans="1:7" hidden="1" x14ac:dyDescent="0.25">
      <c r="A52" s="78" t="s">
        <v>2096</v>
      </c>
      <c r="B52" s="80"/>
      <c r="C52" s="65"/>
      <c r="D52" s="65"/>
      <c r="E52" s="65"/>
      <c r="F52" s="65"/>
      <c r="G52" s="82"/>
    </row>
    <row r="53" spans="1:7" hidden="1" x14ac:dyDescent="0.25">
      <c r="A53" s="78" t="s">
        <v>2097</v>
      </c>
      <c r="B53" s="80"/>
      <c r="C53" s="65"/>
      <c r="D53" s="65"/>
      <c r="E53" s="65"/>
      <c r="F53" s="65"/>
      <c r="G53" s="82"/>
    </row>
    <row r="54" spans="1:7" hidden="1" x14ac:dyDescent="0.25">
      <c r="A54" s="78" t="s">
        <v>2098</v>
      </c>
      <c r="B54" s="80"/>
      <c r="C54" s="65"/>
      <c r="D54" s="65"/>
      <c r="E54" s="65"/>
      <c r="F54" s="65"/>
      <c r="G54" s="82"/>
    </row>
    <row r="55" spans="1:7" hidden="1" x14ac:dyDescent="0.25">
      <c r="A55" s="78" t="s">
        <v>2099</v>
      </c>
      <c r="B55" s="80"/>
      <c r="C55" s="65"/>
      <c r="D55" s="65"/>
      <c r="E55" s="65"/>
      <c r="F55" s="65"/>
      <c r="G55" s="82"/>
    </row>
    <row r="56" spans="1:7" x14ac:dyDescent="0.25">
      <c r="A56" s="87"/>
      <c r="B56" s="87" t="s">
        <v>673</v>
      </c>
      <c r="C56" s="87" t="s">
        <v>674</v>
      </c>
      <c r="D56" s="87" t="s">
        <v>675</v>
      </c>
      <c r="E56" s="87"/>
      <c r="F56" s="87" t="s">
        <v>2100</v>
      </c>
      <c r="G56" s="87"/>
    </row>
    <row r="57" spans="1:7" x14ac:dyDescent="0.25">
      <c r="A57" s="78" t="s">
        <v>2101</v>
      </c>
      <c r="B57" s="78" t="s">
        <v>677</v>
      </c>
      <c r="C57" s="154">
        <v>9.4226683745894501E-3</v>
      </c>
      <c r="D57" s="413" t="s">
        <v>1879</v>
      </c>
      <c r="E57" s="149"/>
      <c r="F57" s="100">
        <v>9.4226683745894501E-3</v>
      </c>
      <c r="G57" s="82"/>
    </row>
    <row r="58" spans="1:7" hidden="1" x14ac:dyDescent="0.25">
      <c r="A58" s="78" t="s">
        <v>2102</v>
      </c>
      <c r="B58" s="65"/>
      <c r="C58" s="148"/>
      <c r="D58" s="148"/>
      <c r="E58" s="149"/>
      <c r="F58" s="148"/>
      <c r="G58" s="82"/>
    </row>
    <row r="59" spans="1:7" hidden="1" x14ac:dyDescent="0.25">
      <c r="A59" s="78" t="s">
        <v>2103</v>
      </c>
      <c r="B59" s="65"/>
      <c r="C59" s="148"/>
      <c r="D59" s="148"/>
      <c r="E59" s="149"/>
      <c r="F59" s="148"/>
      <c r="G59" s="82"/>
    </row>
    <row r="60" spans="1:7" hidden="1" x14ac:dyDescent="0.25">
      <c r="A60" s="78" t="s">
        <v>2104</v>
      </c>
      <c r="B60" s="65"/>
      <c r="C60" s="148"/>
      <c r="D60" s="148"/>
      <c r="E60" s="149"/>
      <c r="F60" s="148"/>
      <c r="G60" s="82"/>
    </row>
    <row r="61" spans="1:7" hidden="1" x14ac:dyDescent="0.25">
      <c r="A61" s="78" t="s">
        <v>2105</v>
      </c>
      <c r="B61" s="65"/>
      <c r="C61" s="148"/>
      <c r="D61" s="148"/>
      <c r="E61" s="149"/>
      <c r="F61" s="148"/>
      <c r="G61" s="82"/>
    </row>
    <row r="62" spans="1:7" hidden="1" x14ac:dyDescent="0.25">
      <c r="A62" s="78" t="s">
        <v>2106</v>
      </c>
      <c r="B62" s="65"/>
      <c r="C62" s="148"/>
      <c r="D62" s="148"/>
      <c r="E62" s="149"/>
      <c r="F62" s="148"/>
      <c r="G62" s="82"/>
    </row>
    <row r="63" spans="1:7" hidden="1" x14ac:dyDescent="0.25">
      <c r="A63" s="78" t="s">
        <v>2107</v>
      </c>
      <c r="B63" s="65"/>
      <c r="C63" s="148"/>
      <c r="D63" s="148"/>
      <c r="E63" s="149"/>
      <c r="F63" s="148"/>
      <c r="G63" s="82"/>
    </row>
    <row r="64" spans="1:7" x14ac:dyDescent="0.25">
      <c r="A64" s="87"/>
      <c r="B64" s="87" t="s">
        <v>684</v>
      </c>
      <c r="C64" s="87" t="s">
        <v>674</v>
      </c>
      <c r="D64" s="87" t="s">
        <v>675</v>
      </c>
      <c r="E64" s="87"/>
      <c r="F64" s="87" t="s">
        <v>2100</v>
      </c>
      <c r="G64" s="87"/>
    </row>
    <row r="65" spans="1:7" x14ac:dyDescent="0.25">
      <c r="A65" s="78" t="s">
        <v>2108</v>
      </c>
      <c r="B65" s="151" t="s">
        <v>686</v>
      </c>
      <c r="C65" s="152">
        <v>1</v>
      </c>
      <c r="D65" s="152">
        <v>0</v>
      </c>
      <c r="E65" s="148"/>
      <c r="F65" s="152">
        <v>1</v>
      </c>
      <c r="G65" s="82"/>
    </row>
    <row r="66" spans="1:7" x14ac:dyDescent="0.25">
      <c r="A66" s="78" t="s">
        <v>2109</v>
      </c>
      <c r="B66" s="78" t="s">
        <v>688</v>
      </c>
      <c r="C66" s="154">
        <v>0</v>
      </c>
      <c r="D66" s="413" t="s">
        <v>1879</v>
      </c>
      <c r="E66" s="148"/>
      <c r="F66" s="154">
        <v>0</v>
      </c>
      <c r="G66" s="82"/>
    </row>
    <row r="67" spans="1:7" x14ac:dyDescent="0.25">
      <c r="A67" s="78" t="s">
        <v>2110</v>
      </c>
      <c r="B67" s="78" t="s">
        <v>690</v>
      </c>
      <c r="C67" s="154">
        <v>0</v>
      </c>
      <c r="D67" s="413" t="s">
        <v>1879</v>
      </c>
      <c r="E67" s="148"/>
      <c r="F67" s="154">
        <v>0</v>
      </c>
      <c r="G67" s="82"/>
    </row>
    <row r="68" spans="1:7" x14ac:dyDescent="0.25">
      <c r="A68" s="78" t="s">
        <v>2111</v>
      </c>
      <c r="B68" s="78" t="s">
        <v>692</v>
      </c>
      <c r="C68" s="154">
        <v>0</v>
      </c>
      <c r="D68" s="413" t="s">
        <v>1879</v>
      </c>
      <c r="E68" s="148"/>
      <c r="F68" s="154">
        <v>0</v>
      </c>
      <c r="G68" s="82"/>
    </row>
    <row r="69" spans="1:7" x14ac:dyDescent="0.25">
      <c r="A69" s="78" t="s">
        <v>2112</v>
      </c>
      <c r="B69" s="78" t="s">
        <v>694</v>
      </c>
      <c r="C69" s="154">
        <v>0</v>
      </c>
      <c r="D69" s="413" t="s">
        <v>1879</v>
      </c>
      <c r="E69" s="148"/>
      <c r="F69" s="154">
        <v>0</v>
      </c>
      <c r="G69" s="82"/>
    </row>
    <row r="70" spans="1:7" x14ac:dyDescent="0.25">
      <c r="A70" s="78" t="s">
        <v>2113</v>
      </c>
      <c r="B70" s="78" t="s">
        <v>696</v>
      </c>
      <c r="C70" s="154">
        <v>0</v>
      </c>
      <c r="D70" s="413" t="s">
        <v>1879</v>
      </c>
      <c r="E70" s="148"/>
      <c r="F70" s="154">
        <v>0</v>
      </c>
      <c r="G70" s="82"/>
    </row>
    <row r="71" spans="1:7" x14ac:dyDescent="0.25">
      <c r="A71" s="78" t="s">
        <v>2114</v>
      </c>
      <c r="B71" s="78" t="s">
        <v>698</v>
      </c>
      <c r="C71" s="154">
        <v>0</v>
      </c>
      <c r="D71" s="413" t="s">
        <v>1879</v>
      </c>
      <c r="E71" s="148"/>
      <c r="F71" s="154">
        <v>0</v>
      </c>
      <c r="G71" s="82"/>
    </row>
    <row r="72" spans="1:7" x14ac:dyDescent="0.25">
      <c r="A72" s="78" t="s">
        <v>2115</v>
      </c>
      <c r="B72" s="78" t="s">
        <v>700</v>
      </c>
      <c r="C72" s="154">
        <v>0</v>
      </c>
      <c r="D72" s="413" t="s">
        <v>1879</v>
      </c>
      <c r="E72" s="148"/>
      <c r="F72" s="154">
        <v>0</v>
      </c>
      <c r="G72" s="82"/>
    </row>
    <row r="73" spans="1:7" x14ac:dyDescent="0.25">
      <c r="A73" s="78" t="s">
        <v>2116</v>
      </c>
      <c r="B73" s="78" t="s">
        <v>702</v>
      </c>
      <c r="C73" s="154">
        <v>0</v>
      </c>
      <c r="D73" s="413" t="s">
        <v>1879</v>
      </c>
      <c r="E73" s="148"/>
      <c r="F73" s="154">
        <v>0</v>
      </c>
      <c r="G73" s="82"/>
    </row>
    <row r="74" spans="1:7" x14ac:dyDescent="0.25">
      <c r="A74" s="78" t="s">
        <v>2117</v>
      </c>
      <c r="B74" s="78" t="s">
        <v>704</v>
      </c>
      <c r="C74" s="154">
        <v>0</v>
      </c>
      <c r="D74" s="413" t="s">
        <v>1879</v>
      </c>
      <c r="E74" s="148"/>
      <c r="F74" s="154">
        <v>0</v>
      </c>
      <c r="G74" s="82"/>
    </row>
    <row r="75" spans="1:7" x14ac:dyDescent="0.25">
      <c r="A75" s="78" t="s">
        <v>2118</v>
      </c>
      <c r="B75" s="78" t="s">
        <v>706</v>
      </c>
      <c r="C75" s="154">
        <v>0</v>
      </c>
      <c r="D75" s="413" t="s">
        <v>1879</v>
      </c>
      <c r="E75" s="148"/>
      <c r="F75" s="154">
        <v>0</v>
      </c>
      <c r="G75" s="82"/>
    </row>
    <row r="76" spans="1:7" x14ac:dyDescent="0.25">
      <c r="A76" s="78" t="s">
        <v>2119</v>
      </c>
      <c r="B76" s="78" t="s">
        <v>708</v>
      </c>
      <c r="C76" s="154">
        <v>0</v>
      </c>
      <c r="D76" s="413" t="s">
        <v>1879</v>
      </c>
      <c r="E76" s="148"/>
      <c r="F76" s="154">
        <v>0</v>
      </c>
      <c r="G76" s="82"/>
    </row>
    <row r="77" spans="1:7" x14ac:dyDescent="0.25">
      <c r="A77" s="78" t="s">
        <v>2120</v>
      </c>
      <c r="B77" s="78" t="s">
        <v>710</v>
      </c>
      <c r="C77" s="154">
        <v>0</v>
      </c>
      <c r="D77" s="413" t="s">
        <v>1879</v>
      </c>
      <c r="E77" s="148"/>
      <c r="F77" s="154">
        <v>0</v>
      </c>
      <c r="G77" s="82"/>
    </row>
    <row r="78" spans="1:7" x14ac:dyDescent="0.25">
      <c r="A78" s="78" t="s">
        <v>2121</v>
      </c>
      <c r="B78" s="78" t="s">
        <v>712</v>
      </c>
      <c r="C78" s="154">
        <v>0</v>
      </c>
      <c r="D78" s="413" t="s">
        <v>1879</v>
      </c>
      <c r="E78" s="148"/>
      <c r="F78" s="154">
        <v>0</v>
      </c>
      <c r="G78" s="82"/>
    </row>
    <row r="79" spans="1:7" x14ac:dyDescent="0.25">
      <c r="A79" s="78" t="s">
        <v>2122</v>
      </c>
      <c r="B79" s="78" t="s">
        <v>714</v>
      </c>
      <c r="C79" s="154">
        <v>0</v>
      </c>
      <c r="D79" s="413" t="s">
        <v>1879</v>
      </c>
      <c r="E79" s="148"/>
      <c r="F79" s="154">
        <v>0</v>
      </c>
      <c r="G79" s="82"/>
    </row>
    <row r="80" spans="1:7" x14ac:dyDescent="0.25">
      <c r="A80" s="78" t="s">
        <v>2123</v>
      </c>
      <c r="B80" s="78" t="s">
        <v>716</v>
      </c>
      <c r="C80" s="154">
        <v>0</v>
      </c>
      <c r="D80" s="413" t="s">
        <v>1879</v>
      </c>
      <c r="E80" s="148"/>
      <c r="F80" s="154">
        <v>0</v>
      </c>
      <c r="G80" s="82"/>
    </row>
    <row r="81" spans="1:7" x14ac:dyDescent="0.25">
      <c r="A81" s="78" t="s">
        <v>2124</v>
      </c>
      <c r="B81" s="78" t="s">
        <v>718</v>
      </c>
      <c r="C81" s="154">
        <v>0</v>
      </c>
      <c r="D81" s="413" t="s">
        <v>1879</v>
      </c>
      <c r="E81" s="148"/>
      <c r="F81" s="154">
        <v>0</v>
      </c>
      <c r="G81" s="82"/>
    </row>
    <row r="82" spans="1:7" x14ac:dyDescent="0.25">
      <c r="A82" s="78" t="s">
        <v>2125</v>
      </c>
      <c r="B82" s="78" t="s">
        <v>720</v>
      </c>
      <c r="C82" s="154">
        <v>0</v>
      </c>
      <c r="D82" s="413" t="s">
        <v>1879</v>
      </c>
      <c r="E82" s="148"/>
      <c r="F82" s="154">
        <v>0</v>
      </c>
      <c r="G82" s="82"/>
    </row>
    <row r="83" spans="1:7" x14ac:dyDescent="0.25">
      <c r="A83" s="78" t="s">
        <v>2126</v>
      </c>
      <c r="B83" s="78" t="s">
        <v>722</v>
      </c>
      <c r="C83" s="154">
        <v>0</v>
      </c>
      <c r="D83" s="413" t="s">
        <v>1879</v>
      </c>
      <c r="E83" s="148"/>
      <c r="F83" s="154">
        <v>0</v>
      </c>
      <c r="G83" s="82"/>
    </row>
    <row r="84" spans="1:7" x14ac:dyDescent="0.25">
      <c r="A84" s="78" t="s">
        <v>2127</v>
      </c>
      <c r="B84" s="78" t="s">
        <v>724</v>
      </c>
      <c r="C84" s="154">
        <v>0</v>
      </c>
      <c r="D84" s="413" t="s">
        <v>1879</v>
      </c>
      <c r="E84" s="148"/>
      <c r="F84" s="154">
        <v>0</v>
      </c>
      <c r="G84" s="82"/>
    </row>
    <row r="85" spans="1:7" x14ac:dyDescent="0.25">
      <c r="A85" s="78" t="s">
        <v>2128</v>
      </c>
      <c r="B85" s="78" t="s">
        <v>726</v>
      </c>
      <c r="C85" s="154">
        <v>0</v>
      </c>
      <c r="D85" s="413" t="s">
        <v>1879</v>
      </c>
      <c r="E85" s="148"/>
      <c r="F85" s="154">
        <v>0</v>
      </c>
      <c r="G85" s="82"/>
    </row>
    <row r="86" spans="1:7" x14ac:dyDescent="0.25">
      <c r="A86" s="78" t="s">
        <v>2129</v>
      </c>
      <c r="B86" s="78" t="s">
        <v>728</v>
      </c>
      <c r="C86" s="154">
        <v>0</v>
      </c>
      <c r="D86" s="413" t="s">
        <v>1879</v>
      </c>
      <c r="E86" s="148"/>
      <c r="F86" s="154">
        <v>0</v>
      </c>
      <c r="G86" s="82"/>
    </row>
    <row r="87" spans="1:7" x14ac:dyDescent="0.25">
      <c r="A87" s="78" t="s">
        <v>2130</v>
      </c>
      <c r="B87" s="78" t="s">
        <v>730</v>
      </c>
      <c r="C87" s="154">
        <v>0</v>
      </c>
      <c r="D87" s="413" t="s">
        <v>1879</v>
      </c>
      <c r="E87" s="148"/>
      <c r="F87" s="154">
        <v>0</v>
      </c>
      <c r="G87" s="82"/>
    </row>
    <row r="88" spans="1:7" x14ac:dyDescent="0.25">
      <c r="A88" s="78" t="s">
        <v>2131</v>
      </c>
      <c r="B88" s="78" t="s">
        <v>732</v>
      </c>
      <c r="C88" s="154">
        <v>0</v>
      </c>
      <c r="D88" s="413" t="s">
        <v>1879</v>
      </c>
      <c r="E88" s="148"/>
      <c r="F88" s="154">
        <v>0</v>
      </c>
      <c r="G88" s="82"/>
    </row>
    <row r="89" spans="1:7" x14ac:dyDescent="0.25">
      <c r="A89" s="78" t="s">
        <v>2132</v>
      </c>
      <c r="B89" s="78" t="s">
        <v>734</v>
      </c>
      <c r="C89" s="154">
        <v>0</v>
      </c>
      <c r="D89" s="413" t="s">
        <v>1879</v>
      </c>
      <c r="E89" s="148"/>
      <c r="F89" s="154">
        <v>0</v>
      </c>
      <c r="G89" s="82"/>
    </row>
    <row r="90" spans="1:7" x14ac:dyDescent="0.25">
      <c r="A90" s="78" t="s">
        <v>2133</v>
      </c>
      <c r="B90" s="78" t="s">
        <v>736</v>
      </c>
      <c r="C90" s="154">
        <v>0</v>
      </c>
      <c r="D90" s="413" t="s">
        <v>1879</v>
      </c>
      <c r="E90" s="148"/>
      <c r="F90" s="154">
        <v>0</v>
      </c>
      <c r="G90" s="82"/>
    </row>
    <row r="91" spans="1:7" x14ac:dyDescent="0.25">
      <c r="A91" s="78" t="s">
        <v>2134</v>
      </c>
      <c r="B91" s="78" t="s">
        <v>738</v>
      </c>
      <c r="C91" s="154">
        <v>0</v>
      </c>
      <c r="D91" s="413" t="s">
        <v>1879</v>
      </c>
      <c r="E91" s="148"/>
      <c r="F91" s="154">
        <v>0</v>
      </c>
      <c r="G91" s="82"/>
    </row>
    <row r="92" spans="1:7" x14ac:dyDescent="0.25">
      <c r="A92" s="78" t="s">
        <v>2135</v>
      </c>
      <c r="B92" s="78" t="s">
        <v>740</v>
      </c>
      <c r="C92" s="154">
        <v>1</v>
      </c>
      <c r="D92" s="413" t="s">
        <v>1879</v>
      </c>
      <c r="E92" s="148"/>
      <c r="F92" s="154">
        <v>1</v>
      </c>
      <c r="G92" s="82"/>
    </row>
    <row r="93" spans="1:7" x14ac:dyDescent="0.25">
      <c r="A93" s="78" t="s">
        <v>2136</v>
      </c>
      <c r="B93" s="151" t="s">
        <v>392</v>
      </c>
      <c r="C93" s="152">
        <v>0</v>
      </c>
      <c r="D93" s="152">
        <v>0</v>
      </c>
      <c r="E93" s="201"/>
      <c r="F93" s="152">
        <v>0</v>
      </c>
      <c r="G93" s="82"/>
    </row>
    <row r="94" spans="1:7" x14ac:dyDescent="0.25">
      <c r="A94" s="78" t="s">
        <v>2137</v>
      </c>
      <c r="B94" s="78" t="s">
        <v>743</v>
      </c>
      <c r="C94" s="154">
        <v>0</v>
      </c>
      <c r="D94" s="413" t="s">
        <v>1879</v>
      </c>
      <c r="E94" s="148"/>
      <c r="F94" s="154">
        <v>0</v>
      </c>
      <c r="G94" s="82"/>
    </row>
    <row r="95" spans="1:7" x14ac:dyDescent="0.25">
      <c r="A95" s="78" t="s">
        <v>2138</v>
      </c>
      <c r="B95" s="78" t="s">
        <v>745</v>
      </c>
      <c r="C95" s="154">
        <v>0</v>
      </c>
      <c r="D95" s="413" t="s">
        <v>1879</v>
      </c>
      <c r="E95" s="148"/>
      <c r="F95" s="154">
        <v>0</v>
      </c>
      <c r="G95" s="82"/>
    </row>
    <row r="96" spans="1:7" x14ac:dyDescent="0.25">
      <c r="A96" s="78" t="s">
        <v>2139</v>
      </c>
      <c r="B96" s="78" t="s">
        <v>747</v>
      </c>
      <c r="C96" s="154">
        <v>0</v>
      </c>
      <c r="D96" s="413" t="s">
        <v>1879</v>
      </c>
      <c r="E96" s="148"/>
      <c r="F96" s="154">
        <v>0</v>
      </c>
      <c r="G96" s="82"/>
    </row>
    <row r="97" spans="1:7" x14ac:dyDescent="0.25">
      <c r="A97" s="78" t="s">
        <v>2140</v>
      </c>
      <c r="B97" s="151" t="s">
        <v>189</v>
      </c>
      <c r="C97" s="152">
        <v>0</v>
      </c>
      <c r="D97" s="152">
        <v>0</v>
      </c>
      <c r="E97" s="201"/>
      <c r="F97" s="152">
        <v>0</v>
      </c>
      <c r="G97" s="82"/>
    </row>
    <row r="98" spans="1:7" x14ac:dyDescent="0.25">
      <c r="A98" s="78" t="s">
        <v>2141</v>
      </c>
      <c r="B98" s="78" t="s">
        <v>394</v>
      </c>
      <c r="C98" s="154">
        <v>0</v>
      </c>
      <c r="D98" s="413" t="s">
        <v>1879</v>
      </c>
      <c r="E98" s="148"/>
      <c r="F98" s="154">
        <v>0</v>
      </c>
      <c r="G98" s="82"/>
    </row>
    <row r="99" spans="1:7" x14ac:dyDescent="0.25">
      <c r="A99" s="78" t="s">
        <v>2142</v>
      </c>
      <c r="B99" s="78" t="s">
        <v>396</v>
      </c>
      <c r="C99" s="154">
        <v>0</v>
      </c>
      <c r="D99" s="413" t="s">
        <v>1879</v>
      </c>
      <c r="E99" s="148"/>
      <c r="F99" s="154">
        <v>0</v>
      </c>
      <c r="G99" s="82"/>
    </row>
    <row r="100" spans="1:7" x14ac:dyDescent="0.25">
      <c r="A100" s="78" t="s">
        <v>2143</v>
      </c>
      <c r="B100" s="78" t="s">
        <v>398</v>
      </c>
      <c r="C100" s="154">
        <v>0</v>
      </c>
      <c r="D100" s="413" t="s">
        <v>1879</v>
      </c>
      <c r="E100" s="148"/>
      <c r="F100" s="154">
        <v>0</v>
      </c>
      <c r="G100" s="82"/>
    </row>
    <row r="101" spans="1:7" x14ac:dyDescent="0.25">
      <c r="A101" s="78" t="s">
        <v>2144</v>
      </c>
      <c r="B101" s="78" t="s">
        <v>400</v>
      </c>
      <c r="C101" s="154">
        <v>0</v>
      </c>
      <c r="D101" s="413" t="s">
        <v>1879</v>
      </c>
      <c r="E101" s="148"/>
      <c r="F101" s="154">
        <v>0</v>
      </c>
      <c r="G101" s="82"/>
    </row>
    <row r="102" spans="1:7" x14ac:dyDescent="0.25">
      <c r="A102" s="78" t="s">
        <v>2145</v>
      </c>
      <c r="B102" s="78" t="s">
        <v>402</v>
      </c>
      <c r="C102" s="154">
        <v>0</v>
      </c>
      <c r="D102" s="413" t="s">
        <v>1879</v>
      </c>
      <c r="E102" s="148"/>
      <c r="F102" s="154">
        <v>0</v>
      </c>
      <c r="G102" s="82"/>
    </row>
    <row r="103" spans="1:7" x14ac:dyDescent="0.25">
      <c r="A103" s="78" t="s">
        <v>2146</v>
      </c>
      <c r="B103" s="78" t="s">
        <v>404</v>
      </c>
      <c r="C103" s="154">
        <v>0</v>
      </c>
      <c r="D103" s="413" t="s">
        <v>1879</v>
      </c>
      <c r="E103" s="148"/>
      <c r="F103" s="154">
        <v>0</v>
      </c>
      <c r="G103" s="82"/>
    </row>
    <row r="104" spans="1:7" x14ac:dyDescent="0.25">
      <c r="A104" s="78" t="s">
        <v>2147</v>
      </c>
      <c r="B104" s="78" t="s">
        <v>406</v>
      </c>
      <c r="C104" s="154">
        <v>0</v>
      </c>
      <c r="D104" s="413" t="s">
        <v>1879</v>
      </c>
      <c r="E104" s="148"/>
      <c r="F104" s="154">
        <v>0</v>
      </c>
      <c r="G104" s="82"/>
    </row>
    <row r="105" spans="1:7" x14ac:dyDescent="0.25">
      <c r="A105" s="78" t="s">
        <v>2148</v>
      </c>
      <c r="B105" s="78" t="s">
        <v>408</v>
      </c>
      <c r="C105" s="154">
        <v>0</v>
      </c>
      <c r="D105" s="413" t="s">
        <v>1879</v>
      </c>
      <c r="E105" s="148"/>
      <c r="F105" s="154">
        <v>0</v>
      </c>
      <c r="G105" s="82"/>
    </row>
    <row r="106" spans="1:7" x14ac:dyDescent="0.25">
      <c r="A106" s="78" t="s">
        <v>2149</v>
      </c>
      <c r="B106" s="78" t="s">
        <v>410</v>
      </c>
      <c r="C106" s="154">
        <v>0</v>
      </c>
      <c r="D106" s="413" t="s">
        <v>1879</v>
      </c>
      <c r="E106" s="148"/>
      <c r="F106" s="154">
        <v>0</v>
      </c>
      <c r="G106" s="82"/>
    </row>
    <row r="107" spans="1:7" x14ac:dyDescent="0.25">
      <c r="A107" s="78" t="s">
        <v>2150</v>
      </c>
      <c r="B107" s="78" t="s">
        <v>412</v>
      </c>
      <c r="C107" s="154">
        <v>0</v>
      </c>
      <c r="D107" s="413" t="s">
        <v>1879</v>
      </c>
      <c r="E107" s="148"/>
      <c r="F107" s="154">
        <v>0</v>
      </c>
      <c r="G107" s="82"/>
    </row>
    <row r="108" spans="1:7" x14ac:dyDescent="0.25">
      <c r="A108" s="78" t="s">
        <v>2151</v>
      </c>
      <c r="B108" s="78" t="s">
        <v>189</v>
      </c>
      <c r="C108" s="154">
        <v>0</v>
      </c>
      <c r="D108" s="413" t="s">
        <v>1879</v>
      </c>
      <c r="E108" s="148"/>
      <c r="F108" s="154">
        <v>0</v>
      </c>
      <c r="G108" s="82"/>
    </row>
    <row r="109" spans="1:7" hidden="1" x14ac:dyDescent="0.25">
      <c r="A109" s="78" t="s">
        <v>2152</v>
      </c>
      <c r="B109" s="197" t="s">
        <v>193</v>
      </c>
      <c r="C109" s="154"/>
      <c r="D109" s="154"/>
      <c r="E109" s="148"/>
      <c r="F109" s="154"/>
      <c r="G109" s="82"/>
    </row>
    <row r="110" spans="1:7" hidden="1" x14ac:dyDescent="0.25">
      <c r="A110" s="78" t="s">
        <v>2153</v>
      </c>
      <c r="B110" s="197" t="s">
        <v>193</v>
      </c>
      <c r="C110" s="154"/>
      <c r="D110" s="154"/>
      <c r="E110" s="148"/>
      <c r="F110" s="154"/>
      <c r="G110" s="82"/>
    </row>
    <row r="111" spans="1:7" hidden="1" x14ac:dyDescent="0.25">
      <c r="A111" s="78" t="s">
        <v>2154</v>
      </c>
      <c r="B111" s="197" t="s">
        <v>193</v>
      </c>
      <c r="C111" s="154"/>
      <c r="D111" s="154"/>
      <c r="E111" s="148"/>
      <c r="F111" s="154"/>
      <c r="G111" s="82"/>
    </row>
    <row r="112" spans="1:7" hidden="1" x14ac:dyDescent="0.25">
      <c r="A112" s="78" t="s">
        <v>2155</v>
      </c>
      <c r="B112" s="197" t="s">
        <v>193</v>
      </c>
      <c r="C112" s="154"/>
      <c r="D112" s="154"/>
      <c r="E112" s="148"/>
      <c r="F112" s="154"/>
      <c r="G112" s="82"/>
    </row>
    <row r="113" spans="1:7" hidden="1" x14ac:dyDescent="0.25">
      <c r="A113" s="78" t="s">
        <v>2156</v>
      </c>
      <c r="B113" s="197" t="s">
        <v>193</v>
      </c>
      <c r="C113" s="154"/>
      <c r="D113" s="154"/>
      <c r="E113" s="148"/>
      <c r="F113" s="154"/>
      <c r="G113" s="82"/>
    </row>
    <row r="114" spans="1:7" hidden="1" x14ac:dyDescent="0.25">
      <c r="A114" s="78" t="s">
        <v>2157</v>
      </c>
      <c r="B114" s="197" t="s">
        <v>193</v>
      </c>
      <c r="C114" s="154"/>
      <c r="D114" s="154"/>
      <c r="E114" s="148"/>
      <c r="F114" s="154"/>
      <c r="G114" s="82"/>
    </row>
    <row r="115" spans="1:7" hidden="1" x14ac:dyDescent="0.25">
      <c r="A115" s="78" t="s">
        <v>2158</v>
      </c>
      <c r="B115" s="197" t="s">
        <v>193</v>
      </c>
      <c r="C115" s="154"/>
      <c r="D115" s="154"/>
      <c r="E115" s="148"/>
      <c r="F115" s="154"/>
      <c r="G115" s="82"/>
    </row>
    <row r="116" spans="1:7" hidden="1" x14ac:dyDescent="0.25">
      <c r="A116" s="78" t="s">
        <v>2159</v>
      </c>
      <c r="B116" s="197" t="s">
        <v>193</v>
      </c>
      <c r="C116" s="154"/>
      <c r="D116" s="154"/>
      <c r="E116" s="148"/>
      <c r="F116" s="154"/>
      <c r="G116" s="82"/>
    </row>
    <row r="117" spans="1:7" hidden="1" x14ac:dyDescent="0.25">
      <c r="A117" s="78" t="s">
        <v>2160</v>
      </c>
      <c r="B117" s="197" t="s">
        <v>193</v>
      </c>
      <c r="C117" s="154"/>
      <c r="D117" s="154"/>
      <c r="E117" s="148"/>
      <c r="F117" s="154"/>
      <c r="G117" s="82"/>
    </row>
    <row r="118" spans="1:7" hidden="1" x14ac:dyDescent="0.25">
      <c r="A118" s="78" t="s">
        <v>2161</v>
      </c>
      <c r="B118" s="197" t="s">
        <v>193</v>
      </c>
      <c r="C118" s="154"/>
      <c r="D118" s="154"/>
      <c r="E118" s="148"/>
      <c r="F118" s="154"/>
      <c r="G118" s="82"/>
    </row>
    <row r="119" spans="1:7" x14ac:dyDescent="0.25">
      <c r="A119" s="87"/>
      <c r="B119" s="87" t="s">
        <v>1471</v>
      </c>
      <c r="C119" s="87" t="s">
        <v>674</v>
      </c>
      <c r="D119" s="87" t="s">
        <v>675</v>
      </c>
      <c r="E119" s="87"/>
      <c r="F119" s="87" t="s">
        <v>639</v>
      </c>
      <c r="G119" s="87"/>
    </row>
    <row r="120" spans="1:7" x14ac:dyDescent="0.25">
      <c r="A120" s="78" t="s">
        <v>2162</v>
      </c>
      <c r="B120" s="78" t="s">
        <v>2902</v>
      </c>
      <c r="C120" s="214">
        <v>0.58562453381192525</v>
      </c>
      <c r="D120" s="413" t="s">
        <v>1879</v>
      </c>
      <c r="E120" s="148"/>
      <c r="F120" s="214">
        <v>0.58562453381192525</v>
      </c>
      <c r="G120" s="82"/>
    </row>
    <row r="121" spans="1:7" x14ac:dyDescent="0.25">
      <c r="A121" s="78" t="s">
        <v>2163</v>
      </c>
      <c r="B121" s="78" t="s">
        <v>2903</v>
      </c>
      <c r="C121" s="214">
        <v>0.12448648606606334</v>
      </c>
      <c r="D121" s="413" t="s">
        <v>1879</v>
      </c>
      <c r="E121" s="148"/>
      <c r="F121" s="214">
        <v>0.12448648606606334</v>
      </c>
      <c r="G121" s="82"/>
    </row>
    <row r="122" spans="1:7" x14ac:dyDescent="0.25">
      <c r="A122" s="78" t="s">
        <v>2164</v>
      </c>
      <c r="B122" s="78" t="s">
        <v>2904</v>
      </c>
      <c r="C122" s="214">
        <v>6.6123459749903746E-2</v>
      </c>
      <c r="D122" s="413" t="s">
        <v>1879</v>
      </c>
      <c r="E122" s="148"/>
      <c r="F122" s="214">
        <v>6.6123459749903746E-2</v>
      </c>
      <c r="G122" s="82"/>
    </row>
    <row r="123" spans="1:7" x14ac:dyDescent="0.25">
      <c r="A123" s="78" t="s">
        <v>2165</v>
      </c>
      <c r="B123" s="78" t="s">
        <v>2905</v>
      </c>
      <c r="C123" s="214">
        <v>4.3637233449289145E-2</v>
      </c>
      <c r="D123" s="413" t="s">
        <v>1879</v>
      </c>
      <c r="E123" s="148"/>
      <c r="F123" s="214">
        <v>4.3637233449289145E-2</v>
      </c>
      <c r="G123" s="82"/>
    </row>
    <row r="124" spans="1:7" x14ac:dyDescent="0.25">
      <c r="A124" s="78" t="s">
        <v>2166</v>
      </c>
      <c r="B124" s="78" t="s">
        <v>2906</v>
      </c>
      <c r="C124" s="214">
        <v>2.9469675523406073E-2</v>
      </c>
      <c r="D124" s="413" t="s">
        <v>1879</v>
      </c>
      <c r="E124" s="148"/>
      <c r="F124" s="214">
        <v>2.9469675523406073E-2</v>
      </c>
      <c r="G124" s="82"/>
    </row>
    <row r="125" spans="1:7" x14ac:dyDescent="0.25">
      <c r="A125" s="78" t="s">
        <v>2167</v>
      </c>
      <c r="B125" s="78" t="s">
        <v>2907</v>
      </c>
      <c r="C125" s="214">
        <v>5.0026727638577156E-2</v>
      </c>
      <c r="D125" s="413" t="s">
        <v>1879</v>
      </c>
      <c r="E125" s="148"/>
      <c r="F125" s="214">
        <v>5.0026727638577156E-2</v>
      </c>
      <c r="G125" s="82"/>
    </row>
    <row r="126" spans="1:7" x14ac:dyDescent="0.25">
      <c r="A126" s="78" t="s">
        <v>2168</v>
      </c>
      <c r="B126" s="78" t="s">
        <v>2908</v>
      </c>
      <c r="C126" s="214">
        <v>0.10063188376083526</v>
      </c>
      <c r="D126" s="413" t="s">
        <v>1879</v>
      </c>
      <c r="E126" s="148"/>
      <c r="F126" s="214">
        <v>0.10063188376083526</v>
      </c>
      <c r="G126" s="82"/>
    </row>
    <row r="127" spans="1:7" x14ac:dyDescent="0.25">
      <c r="A127" s="78" t="s">
        <v>2169</v>
      </c>
      <c r="B127" s="78" t="s">
        <v>2909</v>
      </c>
      <c r="C127" s="214">
        <v>0</v>
      </c>
      <c r="D127" s="413" t="s">
        <v>1879</v>
      </c>
      <c r="E127" s="148"/>
      <c r="F127" s="214">
        <v>0</v>
      </c>
      <c r="G127" s="82"/>
    </row>
    <row r="128" spans="1:7" hidden="1" x14ac:dyDescent="0.25">
      <c r="A128" s="78" t="s">
        <v>2170</v>
      </c>
      <c r="B128" s="187" t="s">
        <v>773</v>
      </c>
      <c r="C128" s="154" t="s">
        <v>115</v>
      </c>
      <c r="D128" s="154" t="s">
        <v>115</v>
      </c>
      <c r="E128" s="148"/>
      <c r="F128" s="154" t="s">
        <v>115</v>
      </c>
      <c r="G128" s="82"/>
    </row>
    <row r="129" spans="1:7" hidden="1" x14ac:dyDescent="0.25">
      <c r="A129" s="78" t="s">
        <v>2171</v>
      </c>
      <c r="B129" s="187" t="s">
        <v>773</v>
      </c>
      <c r="C129" s="154" t="s">
        <v>115</v>
      </c>
      <c r="D129" s="154" t="s">
        <v>115</v>
      </c>
      <c r="E129" s="148"/>
      <c r="F129" s="154" t="s">
        <v>115</v>
      </c>
      <c r="G129" s="82"/>
    </row>
    <row r="130" spans="1:7" hidden="1" x14ac:dyDescent="0.25">
      <c r="A130" s="78" t="s">
        <v>2172</v>
      </c>
      <c r="B130" s="187" t="s">
        <v>773</v>
      </c>
      <c r="C130" s="154" t="s">
        <v>115</v>
      </c>
      <c r="D130" s="154" t="s">
        <v>115</v>
      </c>
      <c r="E130" s="148"/>
      <c r="F130" s="154" t="s">
        <v>115</v>
      </c>
      <c r="G130" s="82"/>
    </row>
    <row r="131" spans="1:7" hidden="1" x14ac:dyDescent="0.25">
      <c r="A131" s="78" t="s">
        <v>2173</v>
      </c>
      <c r="B131" s="187" t="s">
        <v>773</v>
      </c>
      <c r="C131" s="154" t="s">
        <v>115</v>
      </c>
      <c r="D131" s="154" t="s">
        <v>115</v>
      </c>
      <c r="E131" s="148"/>
      <c r="F131" s="154" t="s">
        <v>115</v>
      </c>
      <c r="G131" s="82"/>
    </row>
    <row r="132" spans="1:7" hidden="1" x14ac:dyDescent="0.25">
      <c r="A132" s="78" t="s">
        <v>2174</v>
      </c>
      <c r="B132" s="187" t="s">
        <v>773</v>
      </c>
      <c r="C132" s="154" t="s">
        <v>115</v>
      </c>
      <c r="D132" s="154" t="s">
        <v>115</v>
      </c>
      <c r="E132" s="148"/>
      <c r="F132" s="154" t="s">
        <v>115</v>
      </c>
      <c r="G132" s="82"/>
    </row>
    <row r="133" spans="1:7" hidden="1" x14ac:dyDescent="0.25">
      <c r="A133" s="78" t="s">
        <v>2175</v>
      </c>
      <c r="B133" s="187" t="s">
        <v>773</v>
      </c>
      <c r="C133" s="154" t="s">
        <v>115</v>
      </c>
      <c r="D133" s="154" t="s">
        <v>115</v>
      </c>
      <c r="E133" s="148"/>
      <c r="F133" s="154" t="s">
        <v>115</v>
      </c>
      <c r="G133" s="82"/>
    </row>
    <row r="134" spans="1:7" hidden="1" x14ac:dyDescent="0.25">
      <c r="A134" s="78" t="s">
        <v>2176</v>
      </c>
      <c r="B134" s="187" t="s">
        <v>773</v>
      </c>
      <c r="C134" s="154" t="s">
        <v>115</v>
      </c>
      <c r="D134" s="154" t="s">
        <v>115</v>
      </c>
      <c r="E134" s="148"/>
      <c r="F134" s="154" t="s">
        <v>115</v>
      </c>
      <c r="G134" s="82"/>
    </row>
    <row r="135" spans="1:7" hidden="1" x14ac:dyDescent="0.25">
      <c r="A135" s="78" t="s">
        <v>2177</v>
      </c>
      <c r="B135" s="187" t="s">
        <v>773</v>
      </c>
      <c r="C135" s="154" t="s">
        <v>115</v>
      </c>
      <c r="D135" s="154" t="s">
        <v>115</v>
      </c>
      <c r="E135" s="148"/>
      <c r="F135" s="154" t="s">
        <v>115</v>
      </c>
      <c r="G135" s="82"/>
    </row>
    <row r="136" spans="1:7" hidden="1" x14ac:dyDescent="0.25">
      <c r="A136" s="78" t="s">
        <v>2178</v>
      </c>
      <c r="B136" s="187" t="s">
        <v>773</v>
      </c>
      <c r="C136" s="154" t="s">
        <v>115</v>
      </c>
      <c r="D136" s="154" t="s">
        <v>115</v>
      </c>
      <c r="E136" s="148"/>
      <c r="F136" s="154" t="s">
        <v>115</v>
      </c>
      <c r="G136" s="82"/>
    </row>
    <row r="137" spans="1:7" hidden="1" x14ac:dyDescent="0.25">
      <c r="A137" s="78" t="s">
        <v>2179</v>
      </c>
      <c r="B137" s="187" t="s">
        <v>773</v>
      </c>
      <c r="C137" s="154" t="s">
        <v>115</v>
      </c>
      <c r="D137" s="154" t="s">
        <v>115</v>
      </c>
      <c r="E137" s="148"/>
      <c r="F137" s="154" t="s">
        <v>115</v>
      </c>
      <c r="G137" s="82"/>
    </row>
    <row r="138" spans="1:7" hidden="1" x14ac:dyDescent="0.25">
      <c r="A138" s="78" t="s">
        <v>2180</v>
      </c>
      <c r="B138" s="187" t="s">
        <v>773</v>
      </c>
      <c r="C138" s="154" t="s">
        <v>115</v>
      </c>
      <c r="D138" s="154" t="s">
        <v>115</v>
      </c>
      <c r="E138" s="148"/>
      <c r="F138" s="154" t="s">
        <v>115</v>
      </c>
      <c r="G138" s="82"/>
    </row>
    <row r="139" spans="1:7" hidden="1" x14ac:dyDescent="0.25">
      <c r="A139" s="78" t="s">
        <v>2181</v>
      </c>
      <c r="B139" s="187" t="s">
        <v>773</v>
      </c>
      <c r="C139" s="154" t="s">
        <v>115</v>
      </c>
      <c r="D139" s="154" t="s">
        <v>115</v>
      </c>
      <c r="E139" s="148"/>
      <c r="F139" s="154" t="s">
        <v>115</v>
      </c>
      <c r="G139" s="82"/>
    </row>
    <row r="140" spans="1:7" hidden="1" x14ac:dyDescent="0.25">
      <c r="A140" s="78" t="s">
        <v>2182</v>
      </c>
      <c r="B140" s="187" t="s">
        <v>773</v>
      </c>
      <c r="C140" s="154" t="s">
        <v>115</v>
      </c>
      <c r="D140" s="154" t="s">
        <v>115</v>
      </c>
      <c r="E140" s="148"/>
      <c r="F140" s="154" t="s">
        <v>115</v>
      </c>
      <c r="G140" s="82"/>
    </row>
    <row r="141" spans="1:7" hidden="1" x14ac:dyDescent="0.25">
      <c r="A141" s="78" t="s">
        <v>2183</v>
      </c>
      <c r="B141" s="187" t="s">
        <v>773</v>
      </c>
      <c r="C141" s="154" t="s">
        <v>115</v>
      </c>
      <c r="D141" s="154" t="s">
        <v>115</v>
      </c>
      <c r="E141" s="148"/>
      <c r="F141" s="154" t="s">
        <v>115</v>
      </c>
      <c r="G141" s="82"/>
    </row>
    <row r="142" spans="1:7" hidden="1" x14ac:dyDescent="0.25">
      <c r="A142" s="78" t="s">
        <v>2184</v>
      </c>
      <c r="B142" s="187" t="s">
        <v>773</v>
      </c>
      <c r="C142" s="154" t="s">
        <v>115</v>
      </c>
      <c r="D142" s="154" t="s">
        <v>115</v>
      </c>
      <c r="E142" s="148"/>
      <c r="F142" s="154" t="s">
        <v>115</v>
      </c>
      <c r="G142" s="82"/>
    </row>
    <row r="143" spans="1:7" hidden="1" x14ac:dyDescent="0.25">
      <c r="A143" s="78" t="s">
        <v>2185</v>
      </c>
      <c r="B143" s="187" t="s">
        <v>773</v>
      </c>
      <c r="C143" s="154" t="s">
        <v>115</v>
      </c>
      <c r="D143" s="154" t="s">
        <v>115</v>
      </c>
      <c r="E143" s="148"/>
      <c r="F143" s="154" t="s">
        <v>115</v>
      </c>
      <c r="G143" s="82"/>
    </row>
    <row r="144" spans="1:7" hidden="1" x14ac:dyDescent="0.25">
      <c r="A144" s="78" t="s">
        <v>2186</v>
      </c>
      <c r="B144" s="187" t="s">
        <v>773</v>
      </c>
      <c r="C144" s="154" t="s">
        <v>115</v>
      </c>
      <c r="D144" s="154" t="s">
        <v>115</v>
      </c>
      <c r="E144" s="148"/>
      <c r="F144" s="154" t="s">
        <v>115</v>
      </c>
      <c r="G144" s="82"/>
    </row>
    <row r="145" spans="1:7" hidden="1" x14ac:dyDescent="0.25">
      <c r="A145" s="78" t="s">
        <v>2187</v>
      </c>
      <c r="B145" s="187" t="s">
        <v>773</v>
      </c>
      <c r="C145" s="154" t="s">
        <v>115</v>
      </c>
      <c r="D145" s="154" t="s">
        <v>115</v>
      </c>
      <c r="E145" s="148"/>
      <c r="F145" s="154" t="s">
        <v>115</v>
      </c>
      <c r="G145" s="82"/>
    </row>
    <row r="146" spans="1:7" hidden="1" x14ac:dyDescent="0.25">
      <c r="A146" s="78" t="s">
        <v>2188</v>
      </c>
      <c r="B146" s="187" t="s">
        <v>773</v>
      </c>
      <c r="C146" s="154" t="s">
        <v>115</v>
      </c>
      <c r="D146" s="154" t="s">
        <v>115</v>
      </c>
      <c r="E146" s="148"/>
      <c r="F146" s="154" t="s">
        <v>115</v>
      </c>
      <c r="G146" s="82"/>
    </row>
    <row r="147" spans="1:7" hidden="1" x14ac:dyDescent="0.25">
      <c r="A147" s="78" t="s">
        <v>2189</v>
      </c>
      <c r="B147" s="187" t="s">
        <v>773</v>
      </c>
      <c r="C147" s="154" t="s">
        <v>115</v>
      </c>
      <c r="D147" s="154" t="s">
        <v>115</v>
      </c>
      <c r="E147" s="148"/>
      <c r="F147" s="154" t="s">
        <v>115</v>
      </c>
      <c r="G147" s="82"/>
    </row>
    <row r="148" spans="1:7" hidden="1" x14ac:dyDescent="0.25">
      <c r="A148" s="78" t="s">
        <v>2190</v>
      </c>
      <c r="B148" s="187" t="s">
        <v>773</v>
      </c>
      <c r="C148" s="154" t="s">
        <v>115</v>
      </c>
      <c r="D148" s="154" t="s">
        <v>115</v>
      </c>
      <c r="E148" s="148"/>
      <c r="F148" s="154" t="s">
        <v>115</v>
      </c>
      <c r="G148" s="82"/>
    </row>
    <row r="149" spans="1:7" hidden="1" x14ac:dyDescent="0.25">
      <c r="A149" s="78" t="s">
        <v>2191</v>
      </c>
      <c r="B149" s="187" t="s">
        <v>773</v>
      </c>
      <c r="C149" s="154" t="s">
        <v>115</v>
      </c>
      <c r="D149" s="154" t="s">
        <v>115</v>
      </c>
      <c r="E149" s="148"/>
      <c r="F149" s="154" t="s">
        <v>115</v>
      </c>
      <c r="G149" s="82"/>
    </row>
    <row r="150" spans="1:7" hidden="1" x14ac:dyDescent="0.25">
      <c r="A150" s="78" t="s">
        <v>2192</v>
      </c>
      <c r="B150" s="187" t="s">
        <v>773</v>
      </c>
      <c r="C150" s="154" t="s">
        <v>115</v>
      </c>
      <c r="D150" s="154" t="s">
        <v>115</v>
      </c>
      <c r="E150" s="148"/>
      <c r="F150" s="154" t="s">
        <v>115</v>
      </c>
      <c r="G150" s="82"/>
    </row>
    <row r="151" spans="1:7" hidden="1" x14ac:dyDescent="0.25">
      <c r="A151" s="78" t="s">
        <v>2193</v>
      </c>
      <c r="B151" s="187" t="s">
        <v>773</v>
      </c>
      <c r="C151" s="154" t="s">
        <v>115</v>
      </c>
      <c r="D151" s="154" t="s">
        <v>115</v>
      </c>
      <c r="E151" s="148"/>
      <c r="F151" s="154" t="s">
        <v>115</v>
      </c>
      <c r="G151" s="82"/>
    </row>
    <row r="152" spans="1:7" hidden="1" x14ac:dyDescent="0.25">
      <c r="A152" s="78" t="s">
        <v>2194</v>
      </c>
      <c r="B152" s="187" t="s">
        <v>773</v>
      </c>
      <c r="C152" s="154" t="s">
        <v>115</v>
      </c>
      <c r="D152" s="154" t="s">
        <v>115</v>
      </c>
      <c r="E152" s="148"/>
      <c r="F152" s="154" t="s">
        <v>115</v>
      </c>
      <c r="G152" s="82"/>
    </row>
    <row r="153" spans="1:7" hidden="1" x14ac:dyDescent="0.25">
      <c r="A153" s="78" t="s">
        <v>2195</v>
      </c>
      <c r="B153" s="187" t="s">
        <v>773</v>
      </c>
      <c r="C153" s="154" t="s">
        <v>115</v>
      </c>
      <c r="D153" s="154" t="s">
        <v>115</v>
      </c>
      <c r="E153" s="148"/>
      <c r="F153" s="154" t="s">
        <v>115</v>
      </c>
      <c r="G153" s="82"/>
    </row>
    <row r="154" spans="1:7" hidden="1" x14ac:dyDescent="0.25">
      <c r="A154" s="78" t="s">
        <v>2196</v>
      </c>
      <c r="B154" s="187" t="s">
        <v>773</v>
      </c>
      <c r="C154" s="154" t="s">
        <v>115</v>
      </c>
      <c r="D154" s="154" t="s">
        <v>115</v>
      </c>
      <c r="E154" s="148"/>
      <c r="F154" s="154" t="s">
        <v>115</v>
      </c>
      <c r="G154" s="82"/>
    </row>
    <row r="155" spans="1:7" hidden="1" x14ac:dyDescent="0.25">
      <c r="A155" s="78" t="s">
        <v>2197</v>
      </c>
      <c r="B155" s="187" t="s">
        <v>773</v>
      </c>
      <c r="C155" s="154" t="s">
        <v>115</v>
      </c>
      <c r="D155" s="154" t="s">
        <v>115</v>
      </c>
      <c r="E155" s="148"/>
      <c r="F155" s="154" t="s">
        <v>115</v>
      </c>
      <c r="G155" s="82"/>
    </row>
    <row r="156" spans="1:7" hidden="1" x14ac:dyDescent="0.25">
      <c r="A156" s="78" t="s">
        <v>2198</v>
      </c>
      <c r="B156" s="187" t="s">
        <v>773</v>
      </c>
      <c r="C156" s="154" t="s">
        <v>115</v>
      </c>
      <c r="D156" s="154" t="s">
        <v>115</v>
      </c>
      <c r="E156" s="148"/>
      <c r="F156" s="154" t="s">
        <v>115</v>
      </c>
      <c r="G156" s="82"/>
    </row>
    <row r="157" spans="1:7" hidden="1" x14ac:dyDescent="0.25">
      <c r="A157" s="78" t="s">
        <v>2199</v>
      </c>
      <c r="B157" s="187" t="s">
        <v>773</v>
      </c>
      <c r="C157" s="154" t="s">
        <v>115</v>
      </c>
      <c r="D157" s="154" t="s">
        <v>115</v>
      </c>
      <c r="E157" s="148"/>
      <c r="F157" s="154" t="s">
        <v>115</v>
      </c>
      <c r="G157" s="82"/>
    </row>
    <row r="158" spans="1:7" hidden="1" x14ac:dyDescent="0.25">
      <c r="A158" s="78" t="s">
        <v>2200</v>
      </c>
      <c r="B158" s="187" t="s">
        <v>773</v>
      </c>
      <c r="C158" s="154" t="s">
        <v>115</v>
      </c>
      <c r="D158" s="154" t="s">
        <v>115</v>
      </c>
      <c r="E158" s="148"/>
      <c r="F158" s="154" t="s">
        <v>115</v>
      </c>
      <c r="G158" s="82"/>
    </row>
    <row r="159" spans="1:7" hidden="1" x14ac:dyDescent="0.25">
      <c r="A159" s="78" t="s">
        <v>2201</v>
      </c>
      <c r="B159" s="187" t="s">
        <v>773</v>
      </c>
      <c r="C159" s="154" t="s">
        <v>115</v>
      </c>
      <c r="D159" s="154" t="s">
        <v>115</v>
      </c>
      <c r="E159" s="148"/>
      <c r="F159" s="154" t="s">
        <v>115</v>
      </c>
      <c r="G159" s="82"/>
    </row>
    <row r="160" spans="1:7" hidden="1" x14ac:dyDescent="0.25">
      <c r="A160" s="78" t="s">
        <v>2202</v>
      </c>
      <c r="B160" s="187" t="s">
        <v>773</v>
      </c>
      <c r="C160" s="154" t="s">
        <v>115</v>
      </c>
      <c r="D160" s="154" t="s">
        <v>115</v>
      </c>
      <c r="E160" s="148"/>
      <c r="F160" s="154" t="s">
        <v>115</v>
      </c>
      <c r="G160" s="82"/>
    </row>
    <row r="161" spans="1:7" hidden="1" x14ac:dyDescent="0.25">
      <c r="A161" s="78" t="s">
        <v>2203</v>
      </c>
      <c r="B161" s="187" t="s">
        <v>773</v>
      </c>
      <c r="C161" s="154" t="s">
        <v>115</v>
      </c>
      <c r="D161" s="154" t="s">
        <v>115</v>
      </c>
      <c r="E161" s="148"/>
      <c r="F161" s="154" t="s">
        <v>115</v>
      </c>
      <c r="G161" s="82"/>
    </row>
    <row r="162" spans="1:7" hidden="1" x14ac:dyDescent="0.25">
      <c r="A162" s="78" t="s">
        <v>2204</v>
      </c>
      <c r="B162" s="187" t="s">
        <v>773</v>
      </c>
      <c r="C162" s="154" t="s">
        <v>115</v>
      </c>
      <c r="D162" s="154" t="s">
        <v>115</v>
      </c>
      <c r="E162" s="148"/>
      <c r="F162" s="154" t="s">
        <v>115</v>
      </c>
      <c r="G162" s="82"/>
    </row>
    <row r="163" spans="1:7" hidden="1" x14ac:dyDescent="0.25">
      <c r="A163" s="78" t="s">
        <v>2205</v>
      </c>
      <c r="B163" s="187" t="s">
        <v>773</v>
      </c>
      <c r="C163" s="154" t="s">
        <v>115</v>
      </c>
      <c r="D163" s="154" t="s">
        <v>115</v>
      </c>
      <c r="E163" s="148"/>
      <c r="F163" s="154" t="s">
        <v>115</v>
      </c>
      <c r="G163" s="82"/>
    </row>
    <row r="164" spans="1:7" hidden="1" x14ac:dyDescent="0.25">
      <c r="A164" s="78" t="s">
        <v>2206</v>
      </c>
      <c r="B164" s="187" t="s">
        <v>773</v>
      </c>
      <c r="C164" s="154" t="s">
        <v>115</v>
      </c>
      <c r="D164" s="154" t="s">
        <v>115</v>
      </c>
      <c r="E164" s="148"/>
      <c r="F164" s="154" t="s">
        <v>115</v>
      </c>
      <c r="G164" s="82"/>
    </row>
    <row r="165" spans="1:7" hidden="1" x14ac:dyDescent="0.25">
      <c r="A165" s="78" t="s">
        <v>2207</v>
      </c>
      <c r="B165" s="187" t="s">
        <v>773</v>
      </c>
      <c r="C165" s="154" t="s">
        <v>115</v>
      </c>
      <c r="D165" s="154" t="s">
        <v>115</v>
      </c>
      <c r="E165" s="148"/>
      <c r="F165" s="154" t="s">
        <v>115</v>
      </c>
      <c r="G165" s="82"/>
    </row>
    <row r="166" spans="1:7" hidden="1" x14ac:dyDescent="0.25">
      <c r="A166" s="78" t="s">
        <v>2208</v>
      </c>
      <c r="B166" s="187" t="s">
        <v>773</v>
      </c>
      <c r="C166" s="154" t="s">
        <v>115</v>
      </c>
      <c r="D166" s="154" t="s">
        <v>115</v>
      </c>
      <c r="E166" s="148"/>
      <c r="F166" s="154" t="s">
        <v>115</v>
      </c>
      <c r="G166" s="82"/>
    </row>
    <row r="167" spans="1:7" hidden="1" x14ac:dyDescent="0.25">
      <c r="A167" s="78" t="s">
        <v>2209</v>
      </c>
      <c r="B167" s="187" t="s">
        <v>773</v>
      </c>
      <c r="C167" s="154" t="s">
        <v>115</v>
      </c>
      <c r="D167" s="154" t="s">
        <v>115</v>
      </c>
      <c r="E167" s="148"/>
      <c r="F167" s="154" t="s">
        <v>115</v>
      </c>
      <c r="G167" s="82"/>
    </row>
    <row r="168" spans="1:7" hidden="1" x14ac:dyDescent="0.25">
      <c r="A168" s="78" t="s">
        <v>2210</v>
      </c>
      <c r="B168" s="187" t="s">
        <v>773</v>
      </c>
      <c r="C168" s="154" t="s">
        <v>115</v>
      </c>
      <c r="D168" s="154" t="s">
        <v>115</v>
      </c>
      <c r="E168" s="148"/>
      <c r="F168" s="154" t="s">
        <v>115</v>
      </c>
      <c r="G168" s="82"/>
    </row>
    <row r="169" spans="1:7" hidden="1" x14ac:dyDescent="0.25">
      <c r="A169" s="78" t="s">
        <v>2211</v>
      </c>
      <c r="B169" s="187" t="s">
        <v>773</v>
      </c>
      <c r="C169" s="154" t="s">
        <v>115</v>
      </c>
      <c r="D169" s="154" t="s">
        <v>115</v>
      </c>
      <c r="E169" s="148"/>
      <c r="F169" s="154" t="s">
        <v>115</v>
      </c>
      <c r="G169" s="82"/>
    </row>
    <row r="170" spans="1:7" x14ac:dyDescent="0.25">
      <c r="A170" s="87"/>
      <c r="B170" s="87" t="s">
        <v>822</v>
      </c>
      <c r="C170" s="87" t="s">
        <v>674</v>
      </c>
      <c r="D170" s="87" t="s">
        <v>675</v>
      </c>
      <c r="E170" s="87"/>
      <c r="F170" s="87" t="s">
        <v>639</v>
      </c>
      <c r="G170" s="87"/>
    </row>
    <row r="171" spans="1:7" x14ac:dyDescent="0.25">
      <c r="A171" s="78" t="s">
        <v>2212</v>
      </c>
      <c r="B171" s="78" t="s">
        <v>824</v>
      </c>
      <c r="C171" s="154">
        <v>0.11430907226740042</v>
      </c>
      <c r="D171" s="413" t="s">
        <v>1879</v>
      </c>
      <c r="E171" s="153"/>
      <c r="F171" s="154">
        <v>0.11430907226740042</v>
      </c>
      <c r="G171" s="82"/>
    </row>
    <row r="172" spans="1:7" x14ac:dyDescent="0.25">
      <c r="A172" s="78" t="s">
        <v>2213</v>
      </c>
      <c r="B172" s="78" t="s">
        <v>826</v>
      </c>
      <c r="C172" s="154">
        <v>0.88569092773259961</v>
      </c>
      <c r="D172" s="413" t="s">
        <v>1879</v>
      </c>
      <c r="E172" s="153"/>
      <c r="F172" s="154">
        <v>0.88569092773259961</v>
      </c>
      <c r="G172" s="82"/>
    </row>
    <row r="173" spans="1:7" x14ac:dyDescent="0.25">
      <c r="A173" s="78" t="s">
        <v>2214</v>
      </c>
      <c r="B173" s="78" t="s">
        <v>189</v>
      </c>
      <c r="C173" s="154">
        <v>0</v>
      </c>
      <c r="D173" s="413" t="s">
        <v>1879</v>
      </c>
      <c r="E173" s="153"/>
      <c r="F173" s="154">
        <v>0</v>
      </c>
      <c r="G173" s="82"/>
    </row>
    <row r="174" spans="1:7" hidden="1" x14ac:dyDescent="0.25">
      <c r="A174" s="78" t="s">
        <v>2215</v>
      </c>
      <c r="B174" s="84"/>
      <c r="C174" s="154"/>
      <c r="D174" s="154"/>
      <c r="E174" s="153"/>
      <c r="F174" s="154"/>
      <c r="G174" s="82"/>
    </row>
    <row r="175" spans="1:7" hidden="1" x14ac:dyDescent="0.25">
      <c r="A175" s="78" t="s">
        <v>2216</v>
      </c>
      <c r="B175" s="84"/>
      <c r="C175" s="154"/>
      <c r="D175" s="154"/>
      <c r="E175" s="153"/>
      <c r="F175" s="154"/>
      <c r="G175" s="82"/>
    </row>
    <row r="176" spans="1:7" hidden="1" x14ac:dyDescent="0.25">
      <c r="A176" s="78" t="s">
        <v>2217</v>
      </c>
      <c r="B176" s="84"/>
      <c r="C176" s="154"/>
      <c r="D176" s="154"/>
      <c r="E176" s="153"/>
      <c r="F176" s="154"/>
      <c r="G176" s="82"/>
    </row>
    <row r="177" spans="1:7" hidden="1" x14ac:dyDescent="0.25">
      <c r="A177" s="78" t="s">
        <v>2218</v>
      </c>
      <c r="B177" s="84"/>
      <c r="C177" s="154"/>
      <c r="D177" s="154"/>
      <c r="E177" s="153"/>
      <c r="F177" s="154"/>
      <c r="G177" s="82"/>
    </row>
    <row r="178" spans="1:7" hidden="1" x14ac:dyDescent="0.25">
      <c r="A178" s="78" t="s">
        <v>2219</v>
      </c>
      <c r="B178" s="84"/>
      <c r="C178" s="154"/>
      <c r="D178" s="154"/>
      <c r="E178" s="153"/>
      <c r="F178" s="154"/>
      <c r="G178" s="82"/>
    </row>
    <row r="179" spans="1:7" hidden="1" x14ac:dyDescent="0.25">
      <c r="A179" s="78" t="s">
        <v>2220</v>
      </c>
      <c r="B179" s="84"/>
      <c r="C179" s="154"/>
      <c r="D179" s="154"/>
      <c r="E179" s="153"/>
      <c r="F179" s="154"/>
      <c r="G179" s="82"/>
    </row>
    <row r="180" spans="1:7" x14ac:dyDescent="0.25">
      <c r="A180" s="87"/>
      <c r="B180" s="87" t="s">
        <v>834</v>
      </c>
      <c r="C180" s="87" t="s">
        <v>674</v>
      </c>
      <c r="D180" s="87" t="s">
        <v>675</v>
      </c>
      <c r="E180" s="87"/>
      <c r="F180" s="87" t="s">
        <v>639</v>
      </c>
      <c r="G180" s="87"/>
    </row>
    <row r="181" spans="1:7" x14ac:dyDescent="0.25">
      <c r="A181" s="78" t="s">
        <v>2221</v>
      </c>
      <c r="B181" s="78" t="s">
        <v>836</v>
      </c>
      <c r="C181" s="154">
        <v>0.23308713578594398</v>
      </c>
      <c r="D181" s="413" t="s">
        <v>1879</v>
      </c>
      <c r="E181" s="153"/>
      <c r="F181" s="154">
        <v>0.23308713578594398</v>
      </c>
      <c r="G181" s="82"/>
    </row>
    <row r="182" spans="1:7" x14ac:dyDescent="0.25">
      <c r="A182" s="78" t="s">
        <v>2222</v>
      </c>
      <c r="B182" s="78" t="s">
        <v>838</v>
      </c>
      <c r="C182" s="154">
        <v>0.76691286421405602</v>
      </c>
      <c r="D182" s="413" t="s">
        <v>1879</v>
      </c>
      <c r="E182" s="153"/>
      <c r="F182" s="154">
        <v>0.76691286421405602</v>
      </c>
      <c r="G182" s="82"/>
    </row>
    <row r="183" spans="1:7" x14ac:dyDescent="0.25">
      <c r="A183" s="78" t="s">
        <v>2223</v>
      </c>
      <c r="B183" s="78" t="s">
        <v>189</v>
      </c>
      <c r="C183" s="154">
        <v>0</v>
      </c>
      <c r="D183" s="413" t="s">
        <v>1879</v>
      </c>
      <c r="E183" s="153"/>
      <c r="F183" s="154">
        <v>0</v>
      </c>
      <c r="G183" s="82"/>
    </row>
    <row r="184" spans="1:7" hidden="1" x14ac:dyDescent="0.25">
      <c r="A184" s="78" t="s">
        <v>2224</v>
      </c>
      <c r="B184" s="84"/>
      <c r="C184" s="187" t="s">
        <v>2286</v>
      </c>
      <c r="D184" s="84"/>
      <c r="E184" s="62"/>
      <c r="F184" s="84"/>
      <c r="G184" s="82"/>
    </row>
    <row r="185" spans="1:7" hidden="1" x14ac:dyDescent="0.25">
      <c r="A185" s="78" t="s">
        <v>2225</v>
      </c>
      <c r="B185" s="84"/>
      <c r="C185" s="84"/>
      <c r="D185" s="84"/>
      <c r="E185" s="62"/>
      <c r="F185" s="84"/>
      <c r="G185" s="82"/>
    </row>
    <row r="186" spans="1:7" hidden="1" x14ac:dyDescent="0.25">
      <c r="A186" s="78" t="s">
        <v>2226</v>
      </c>
      <c r="B186" s="84"/>
      <c r="C186" s="84"/>
      <c r="D186" s="84"/>
      <c r="E186" s="62"/>
      <c r="F186" s="84"/>
      <c r="G186" s="82"/>
    </row>
    <row r="187" spans="1:7" hidden="1" x14ac:dyDescent="0.25">
      <c r="A187" s="78" t="s">
        <v>2227</v>
      </c>
      <c r="B187" s="84"/>
      <c r="C187" s="84"/>
      <c r="D187" s="84"/>
      <c r="E187" s="62"/>
      <c r="F187" s="84"/>
      <c r="G187" s="82"/>
    </row>
    <row r="188" spans="1:7" hidden="1" x14ac:dyDescent="0.25">
      <c r="A188" s="78" t="s">
        <v>2228</v>
      </c>
      <c r="B188" s="84"/>
      <c r="C188" s="84"/>
      <c r="D188" s="84"/>
      <c r="E188" s="62"/>
      <c r="F188" s="84"/>
      <c r="G188" s="82"/>
    </row>
    <row r="189" spans="1:7" hidden="1" x14ac:dyDescent="0.25">
      <c r="A189" s="78" t="s">
        <v>2229</v>
      </c>
      <c r="B189" s="84"/>
      <c r="C189" s="84"/>
      <c r="D189" s="84"/>
      <c r="E189" s="62"/>
      <c r="F189" s="84"/>
      <c r="G189" s="82"/>
    </row>
    <row r="190" spans="1:7" x14ac:dyDescent="0.25">
      <c r="A190" s="87"/>
      <c r="B190" s="87" t="s">
        <v>846</v>
      </c>
      <c r="C190" s="87" t="s">
        <v>674</v>
      </c>
      <c r="D190" s="87" t="s">
        <v>675</v>
      </c>
      <c r="E190" s="87"/>
      <c r="F190" s="87" t="s">
        <v>639</v>
      </c>
      <c r="G190" s="87"/>
    </row>
    <row r="191" spans="1:7" x14ac:dyDescent="0.25">
      <c r="A191" s="78" t="s">
        <v>2230</v>
      </c>
      <c r="B191" s="78" t="s">
        <v>848</v>
      </c>
      <c r="C191" s="154">
        <v>0.15745118060391092</v>
      </c>
      <c r="D191" s="413" t="s">
        <v>1879</v>
      </c>
      <c r="E191" s="153"/>
      <c r="F191" s="154">
        <v>0.15745118060391092</v>
      </c>
      <c r="G191" s="82"/>
    </row>
    <row r="192" spans="1:7" x14ac:dyDescent="0.25">
      <c r="A192" s="78" t="s">
        <v>2231</v>
      </c>
      <c r="B192" s="78" t="s">
        <v>850</v>
      </c>
      <c r="C192" s="154">
        <v>0.28113991004384808</v>
      </c>
      <c r="D192" s="413" t="s">
        <v>1879</v>
      </c>
      <c r="E192" s="153"/>
      <c r="F192" s="154">
        <v>0.28113991004384808</v>
      </c>
      <c r="G192" s="82"/>
    </row>
    <row r="193" spans="1:7" x14ac:dyDescent="0.25">
      <c r="A193" s="78" t="s">
        <v>2232</v>
      </c>
      <c r="B193" s="78" t="s">
        <v>852</v>
      </c>
      <c r="C193" s="154">
        <v>0.13315030984561416</v>
      </c>
      <c r="D193" s="413" t="s">
        <v>1879</v>
      </c>
      <c r="E193" s="148"/>
      <c r="F193" s="154">
        <v>0.13315030984561416</v>
      </c>
      <c r="G193" s="82"/>
    </row>
    <row r="194" spans="1:7" x14ac:dyDescent="0.25">
      <c r="A194" s="78" t="s">
        <v>2233</v>
      </c>
      <c r="B194" s="78" t="s">
        <v>854</v>
      </c>
      <c r="C194" s="154">
        <v>0.22178584614873253</v>
      </c>
      <c r="D194" s="413" t="s">
        <v>1879</v>
      </c>
      <c r="E194" s="148"/>
      <c r="F194" s="154">
        <v>0.22178584614873253</v>
      </c>
      <c r="G194" s="82"/>
    </row>
    <row r="195" spans="1:7" x14ac:dyDescent="0.25">
      <c r="A195" s="78" t="s">
        <v>2234</v>
      </c>
      <c r="B195" s="78" t="s">
        <v>856</v>
      </c>
      <c r="C195" s="154">
        <v>0.20647275335789428</v>
      </c>
      <c r="D195" s="413" t="s">
        <v>1879</v>
      </c>
      <c r="E195" s="148"/>
      <c r="F195" s="154">
        <v>0.20647275335789428</v>
      </c>
      <c r="G195" s="82"/>
    </row>
    <row r="196" spans="1:7" hidden="1" x14ac:dyDescent="0.25">
      <c r="A196" s="65" t="s">
        <v>2235</v>
      </c>
      <c r="B196" s="193"/>
      <c r="C196" s="154"/>
      <c r="D196" s="154"/>
      <c r="E196" s="148"/>
      <c r="F196" s="154"/>
      <c r="G196" s="82"/>
    </row>
    <row r="197" spans="1:7" hidden="1" x14ac:dyDescent="0.25">
      <c r="A197" s="65" t="s">
        <v>2236</v>
      </c>
      <c r="B197" s="193"/>
      <c r="C197" s="154"/>
      <c r="D197" s="154"/>
      <c r="E197" s="148"/>
      <c r="F197" s="154"/>
      <c r="G197" s="82"/>
    </row>
    <row r="198" spans="1:7" hidden="1" x14ac:dyDescent="0.25">
      <c r="A198" s="65" t="s">
        <v>2237</v>
      </c>
      <c r="B198" s="202"/>
      <c r="C198" s="154"/>
      <c r="D198" s="154"/>
      <c r="E198" s="148"/>
      <c r="F198" s="154"/>
      <c r="G198" s="82"/>
    </row>
    <row r="199" spans="1:7" hidden="1" x14ac:dyDescent="0.25">
      <c r="A199" s="65" t="s">
        <v>2238</v>
      </c>
      <c r="B199" s="202"/>
      <c r="C199" s="154"/>
      <c r="D199" s="154"/>
      <c r="E199" s="148"/>
      <c r="F199" s="154"/>
      <c r="G199" s="82"/>
    </row>
    <row r="200" spans="1:7" x14ac:dyDescent="0.25">
      <c r="A200" s="87"/>
      <c r="B200" s="87" t="s">
        <v>861</v>
      </c>
      <c r="C200" s="87" t="s">
        <v>674</v>
      </c>
      <c r="D200" s="87" t="s">
        <v>675</v>
      </c>
      <c r="E200" s="87"/>
      <c r="F200" s="87" t="s">
        <v>639</v>
      </c>
      <c r="G200" s="87"/>
    </row>
    <row r="201" spans="1:7" x14ac:dyDescent="0.25">
      <c r="A201" s="78" t="s">
        <v>2239</v>
      </c>
      <c r="B201" s="78" t="s">
        <v>863</v>
      </c>
      <c r="C201" s="154">
        <v>0</v>
      </c>
      <c r="D201" s="413" t="s">
        <v>1879</v>
      </c>
      <c r="E201" s="153"/>
      <c r="F201" s="154">
        <v>0</v>
      </c>
      <c r="G201" s="82"/>
    </row>
    <row r="202" spans="1:7" x14ac:dyDescent="0.25">
      <c r="A202" s="78" t="s">
        <v>2240</v>
      </c>
      <c r="B202" s="78" t="s">
        <v>2241</v>
      </c>
      <c r="C202" s="154">
        <v>0</v>
      </c>
      <c r="D202" s="413" t="s">
        <v>1879</v>
      </c>
      <c r="E202" s="153"/>
      <c r="F202" s="154">
        <v>0</v>
      </c>
      <c r="G202" s="82"/>
    </row>
    <row r="203" spans="1:7" hidden="1" x14ac:dyDescent="0.25">
      <c r="A203" s="65" t="s">
        <v>2242</v>
      </c>
      <c r="B203" s="203"/>
      <c r="C203" s="154"/>
      <c r="D203" s="154"/>
      <c r="E203" s="153"/>
      <c r="F203" s="154"/>
      <c r="G203" s="82"/>
    </row>
    <row r="204" spans="1:7" hidden="1" x14ac:dyDescent="0.25">
      <c r="A204" s="65" t="s">
        <v>2243</v>
      </c>
      <c r="B204" s="203"/>
      <c r="C204" s="154"/>
      <c r="D204" s="154"/>
      <c r="E204" s="153"/>
      <c r="F204" s="154"/>
      <c r="G204" s="82"/>
    </row>
    <row r="205" spans="1:7" hidden="1" x14ac:dyDescent="0.25">
      <c r="A205" s="65" t="s">
        <v>2244</v>
      </c>
      <c r="B205" s="203"/>
      <c r="C205" s="154"/>
      <c r="D205" s="154"/>
      <c r="E205" s="153"/>
      <c r="F205" s="154"/>
      <c r="G205" s="82"/>
    </row>
    <row r="206" spans="1:7" hidden="1" x14ac:dyDescent="0.25">
      <c r="A206" s="65" t="s">
        <v>2245</v>
      </c>
      <c r="B206" s="187"/>
      <c r="C206" s="187"/>
      <c r="D206" s="187"/>
      <c r="E206" s="82"/>
      <c r="F206" s="187"/>
      <c r="G206" s="82"/>
    </row>
    <row r="207" spans="1:7" hidden="1" x14ac:dyDescent="0.25">
      <c r="A207" s="65" t="s">
        <v>2246</v>
      </c>
      <c r="B207" s="187"/>
      <c r="C207" s="187"/>
      <c r="D207" s="187"/>
      <c r="E207" s="82"/>
      <c r="F207" s="187"/>
      <c r="G207" s="82"/>
    </row>
    <row r="208" spans="1:7" hidden="1" x14ac:dyDescent="0.25">
      <c r="A208" s="65" t="s">
        <v>2247</v>
      </c>
      <c r="B208" s="187"/>
      <c r="C208" s="187"/>
      <c r="D208" s="187"/>
      <c r="E208" s="82"/>
      <c r="F208" s="187"/>
      <c r="G208" s="82"/>
    </row>
    <row r="209" spans="1:7" ht="18.75" x14ac:dyDescent="0.25">
      <c r="A209" s="409"/>
      <c r="B209" s="434" t="s">
        <v>2248</v>
      </c>
      <c r="C209" s="434"/>
      <c r="D209" s="409"/>
      <c r="E209" s="409"/>
      <c r="F209" s="409"/>
      <c r="G209" s="409"/>
    </row>
    <row r="210" spans="1:7" x14ac:dyDescent="0.25">
      <c r="A210" s="87"/>
      <c r="B210" s="87" t="s">
        <v>869</v>
      </c>
      <c r="C210" s="87" t="s">
        <v>870</v>
      </c>
      <c r="D210" s="87" t="s">
        <v>871</v>
      </c>
      <c r="E210" s="87"/>
      <c r="F210" s="87" t="s">
        <v>674</v>
      </c>
      <c r="G210" s="87" t="s">
        <v>872</v>
      </c>
    </row>
    <row r="211" spans="1:7" x14ac:dyDescent="0.25">
      <c r="A211" s="78" t="s">
        <v>2249</v>
      </c>
      <c r="B211" s="78" t="s">
        <v>874</v>
      </c>
      <c r="C211" s="166">
        <v>2319272.3363844394</v>
      </c>
      <c r="D211" s="65"/>
      <c r="E211" s="108"/>
      <c r="F211" s="401"/>
      <c r="G211" s="401"/>
    </row>
    <row r="212" spans="1:7" x14ac:dyDescent="0.25">
      <c r="A212" s="108"/>
      <c r="B212" s="160"/>
      <c r="C212" s="108"/>
      <c r="D212" s="108"/>
      <c r="E212" s="108"/>
      <c r="F212" s="401"/>
      <c r="G212" s="401"/>
    </row>
    <row r="213" spans="1:7" x14ac:dyDescent="0.25">
      <c r="A213" s="65"/>
      <c r="B213" s="78" t="s">
        <v>875</v>
      </c>
      <c r="C213" s="108"/>
      <c r="D213" s="108"/>
      <c r="E213" s="108"/>
      <c r="F213" s="401"/>
      <c r="G213" s="401"/>
    </row>
    <row r="214" spans="1:7" x14ac:dyDescent="0.25">
      <c r="A214" s="78" t="s">
        <v>2250</v>
      </c>
      <c r="B214" s="78" t="s">
        <v>2922</v>
      </c>
      <c r="C214" s="166">
        <v>13.302459000000001</v>
      </c>
      <c r="D214" s="204">
        <v>98</v>
      </c>
      <c r="E214" s="108"/>
      <c r="F214" s="145">
        <v>1.3124982837693893E-3</v>
      </c>
      <c r="G214" s="145">
        <v>2.2425629290617848E-2</v>
      </c>
    </row>
    <row r="215" spans="1:7" x14ac:dyDescent="0.25">
      <c r="A215" s="78" t="s">
        <v>2251</v>
      </c>
      <c r="B215" s="78" t="s">
        <v>2923</v>
      </c>
      <c r="C215" s="166">
        <v>54.015613999999999</v>
      </c>
      <c r="D215" s="204">
        <v>135</v>
      </c>
      <c r="E215" s="108"/>
      <c r="F215" s="145">
        <v>5.3294958978448862E-3</v>
      </c>
      <c r="G215" s="145">
        <v>3.0892448512585814E-2</v>
      </c>
    </row>
    <row r="216" spans="1:7" x14ac:dyDescent="0.25">
      <c r="A216" s="78" t="s">
        <v>2252</v>
      </c>
      <c r="B216" s="78" t="s">
        <v>2924</v>
      </c>
      <c r="C216" s="166">
        <v>89.873427000000007</v>
      </c>
      <c r="D216" s="204">
        <v>140</v>
      </c>
      <c r="E216" s="108"/>
      <c r="F216" s="145">
        <v>8.8674371177519511E-3</v>
      </c>
      <c r="G216" s="145">
        <v>3.2036613272311214E-2</v>
      </c>
    </row>
    <row r="217" spans="1:7" x14ac:dyDescent="0.25">
      <c r="A217" s="78" t="s">
        <v>2253</v>
      </c>
      <c r="B217" s="78" t="s">
        <v>2925</v>
      </c>
      <c r="C217" s="166">
        <v>290.31568199999998</v>
      </c>
      <c r="D217" s="204">
        <v>318</v>
      </c>
      <c r="E217" s="108"/>
      <c r="F217" s="145">
        <v>2.864424046534101E-2</v>
      </c>
      <c r="G217" s="145">
        <v>7.2768878718535462E-2</v>
      </c>
    </row>
    <row r="218" spans="1:7" x14ac:dyDescent="0.25">
      <c r="A218" s="78" t="s">
        <v>2254</v>
      </c>
      <c r="B218" s="78" t="s">
        <v>2926</v>
      </c>
      <c r="C218" s="166">
        <v>2390.0036559999999</v>
      </c>
      <c r="D218" s="204">
        <v>1579</v>
      </c>
      <c r="E218" s="108"/>
      <c r="F218" s="145">
        <v>0.23581171696921338</v>
      </c>
      <c r="G218" s="145">
        <v>0.36132723112128146</v>
      </c>
    </row>
    <row r="219" spans="1:7" x14ac:dyDescent="0.25">
      <c r="A219" s="78" t="s">
        <v>2255</v>
      </c>
      <c r="B219" s="78" t="s">
        <v>2927</v>
      </c>
      <c r="C219" s="166">
        <v>2359.7023140000001</v>
      </c>
      <c r="D219" s="204">
        <v>956</v>
      </c>
      <c r="E219" s="108"/>
      <c r="F219" s="145">
        <v>0.2328220096248112</v>
      </c>
      <c r="G219" s="145">
        <v>0.21876430205949657</v>
      </c>
    </row>
    <row r="220" spans="1:7" x14ac:dyDescent="0.25">
      <c r="A220" s="78" t="s">
        <v>2256</v>
      </c>
      <c r="B220" s="78" t="s">
        <v>2928</v>
      </c>
      <c r="C220" s="166">
        <v>2088.398099</v>
      </c>
      <c r="D220" s="204">
        <v>601</v>
      </c>
      <c r="E220" s="108"/>
      <c r="F220" s="145">
        <v>0.20605355150989413</v>
      </c>
      <c r="G220" s="145">
        <v>0.13752860411899315</v>
      </c>
    </row>
    <row r="221" spans="1:7" x14ac:dyDescent="0.25">
      <c r="A221" s="78" t="s">
        <v>2257</v>
      </c>
      <c r="B221" s="78" t="s">
        <v>2929</v>
      </c>
      <c r="C221" s="166">
        <v>1347.732949</v>
      </c>
      <c r="D221" s="204">
        <v>301</v>
      </c>
      <c r="E221" s="108"/>
      <c r="F221" s="145">
        <v>0.13297520274574481</v>
      </c>
      <c r="G221" s="145">
        <v>6.8878718535469105E-2</v>
      </c>
    </row>
    <row r="222" spans="1:7" x14ac:dyDescent="0.25">
      <c r="A222" s="78" t="s">
        <v>2258</v>
      </c>
      <c r="B222" s="78" t="s">
        <v>2930</v>
      </c>
      <c r="C222" s="166">
        <v>1435.7066930000001</v>
      </c>
      <c r="D222" s="204">
        <v>236</v>
      </c>
      <c r="E222" s="108"/>
      <c r="F222" s="145">
        <v>0.14165520604564355</v>
      </c>
      <c r="G222" s="145">
        <v>5.4004576659038898E-2</v>
      </c>
    </row>
    <row r="223" spans="1:7" x14ac:dyDescent="0.25">
      <c r="A223" s="78" t="s">
        <v>2259</v>
      </c>
      <c r="B223" s="78" t="s">
        <v>2931</v>
      </c>
      <c r="C223" s="166">
        <v>66.169217000000003</v>
      </c>
      <c r="D223" s="204">
        <v>6</v>
      </c>
      <c r="E223" s="82"/>
      <c r="F223" s="145">
        <v>6.5286413399856594E-3</v>
      </c>
      <c r="G223" s="145">
        <v>1.3729977116704805E-3</v>
      </c>
    </row>
    <row r="224" spans="1:7" x14ac:dyDescent="0.25">
      <c r="A224" s="78" t="s">
        <v>2260</v>
      </c>
      <c r="B224" s="78" t="s">
        <v>2932</v>
      </c>
      <c r="C224" s="166">
        <v>0</v>
      </c>
      <c r="D224" s="204">
        <v>0</v>
      </c>
      <c r="E224" s="82"/>
      <c r="F224" s="145">
        <v>0</v>
      </c>
      <c r="G224" s="145">
        <v>0</v>
      </c>
    </row>
    <row r="225" spans="1:7" ht="25.15" hidden="1" customHeight="1" x14ac:dyDescent="0.25">
      <c r="A225" s="78" t="s">
        <v>2261</v>
      </c>
      <c r="B225" s="78" t="s">
        <v>773</v>
      </c>
      <c r="C225" s="166" t="s">
        <v>115</v>
      </c>
      <c r="D225" s="204" t="s">
        <v>115</v>
      </c>
      <c r="E225" s="82"/>
      <c r="F225" s="145" t="s">
        <v>2286</v>
      </c>
      <c r="G225" s="145" t="s">
        <v>2286</v>
      </c>
    </row>
    <row r="226" spans="1:7" hidden="1" x14ac:dyDescent="0.25">
      <c r="A226" s="78" t="s">
        <v>2262</v>
      </c>
      <c r="B226" s="78" t="s">
        <v>773</v>
      </c>
      <c r="C226" s="166" t="s">
        <v>115</v>
      </c>
      <c r="D226" s="204" t="s">
        <v>115</v>
      </c>
      <c r="E226" s="82"/>
      <c r="F226" s="145" t="s">
        <v>2286</v>
      </c>
      <c r="G226" s="145" t="s">
        <v>2286</v>
      </c>
    </row>
    <row r="227" spans="1:7" hidden="1" x14ac:dyDescent="0.25">
      <c r="A227" s="78" t="s">
        <v>2263</v>
      </c>
      <c r="B227" s="78" t="s">
        <v>773</v>
      </c>
      <c r="C227" s="166" t="s">
        <v>115</v>
      </c>
      <c r="D227" s="204" t="s">
        <v>115</v>
      </c>
      <c r="E227" s="82"/>
      <c r="F227" s="145" t="s">
        <v>2286</v>
      </c>
      <c r="G227" s="145" t="s">
        <v>2286</v>
      </c>
    </row>
    <row r="228" spans="1:7" hidden="1" x14ac:dyDescent="0.25">
      <c r="A228" s="78" t="s">
        <v>2264</v>
      </c>
      <c r="B228" s="78" t="s">
        <v>773</v>
      </c>
      <c r="C228" s="166" t="s">
        <v>115</v>
      </c>
      <c r="D228" s="204" t="s">
        <v>115</v>
      </c>
      <c r="E228" s="82"/>
      <c r="F228" s="145" t="s">
        <v>2286</v>
      </c>
      <c r="G228" s="145" t="s">
        <v>2286</v>
      </c>
    </row>
    <row r="229" spans="1:7" hidden="1" x14ac:dyDescent="0.25">
      <c r="A229" s="78" t="s">
        <v>2265</v>
      </c>
      <c r="B229" s="78" t="s">
        <v>773</v>
      </c>
      <c r="C229" s="166" t="s">
        <v>115</v>
      </c>
      <c r="D229" s="204" t="s">
        <v>115</v>
      </c>
      <c r="E229" s="65"/>
      <c r="F229" s="145" t="s">
        <v>2286</v>
      </c>
      <c r="G229" s="145" t="s">
        <v>2286</v>
      </c>
    </row>
    <row r="230" spans="1:7" hidden="1" x14ac:dyDescent="0.25">
      <c r="A230" s="78" t="s">
        <v>2266</v>
      </c>
      <c r="B230" s="78" t="s">
        <v>773</v>
      </c>
      <c r="C230" s="166" t="s">
        <v>115</v>
      </c>
      <c r="D230" s="204" t="s">
        <v>115</v>
      </c>
      <c r="E230" s="161"/>
      <c r="F230" s="145" t="s">
        <v>2286</v>
      </c>
      <c r="G230" s="145" t="s">
        <v>2286</v>
      </c>
    </row>
    <row r="231" spans="1:7" hidden="1" x14ac:dyDescent="0.25">
      <c r="A231" s="78" t="s">
        <v>2267</v>
      </c>
      <c r="B231" s="78" t="s">
        <v>773</v>
      </c>
      <c r="C231" s="166" t="s">
        <v>115</v>
      </c>
      <c r="D231" s="204" t="s">
        <v>115</v>
      </c>
      <c r="E231" s="161"/>
      <c r="F231" s="145" t="s">
        <v>2286</v>
      </c>
      <c r="G231" s="145" t="s">
        <v>2286</v>
      </c>
    </row>
    <row r="232" spans="1:7" hidden="1" x14ac:dyDescent="0.25">
      <c r="A232" s="78" t="s">
        <v>2268</v>
      </c>
      <c r="B232" s="78" t="s">
        <v>773</v>
      </c>
      <c r="C232" s="166" t="s">
        <v>115</v>
      </c>
      <c r="D232" s="204" t="s">
        <v>115</v>
      </c>
      <c r="E232" s="161"/>
      <c r="F232" s="145" t="s">
        <v>2286</v>
      </c>
      <c r="G232" s="145" t="s">
        <v>2286</v>
      </c>
    </row>
    <row r="233" spans="1:7" hidden="1" x14ac:dyDescent="0.25">
      <c r="A233" s="78" t="s">
        <v>2269</v>
      </c>
      <c r="B233" s="78" t="s">
        <v>773</v>
      </c>
      <c r="C233" s="166" t="s">
        <v>115</v>
      </c>
      <c r="D233" s="204" t="s">
        <v>115</v>
      </c>
      <c r="E233" s="161"/>
      <c r="F233" s="145" t="s">
        <v>2286</v>
      </c>
      <c r="G233" s="145" t="s">
        <v>2286</v>
      </c>
    </row>
    <row r="234" spans="1:7" hidden="1" x14ac:dyDescent="0.25">
      <c r="A234" s="78" t="s">
        <v>2270</v>
      </c>
      <c r="B234" s="78" t="s">
        <v>773</v>
      </c>
      <c r="C234" s="166" t="s">
        <v>115</v>
      </c>
      <c r="D234" s="204" t="s">
        <v>115</v>
      </c>
      <c r="E234" s="161"/>
      <c r="F234" s="145" t="s">
        <v>2286</v>
      </c>
      <c r="G234" s="145" t="s">
        <v>2286</v>
      </c>
    </row>
    <row r="235" spans="1:7" hidden="1" x14ac:dyDescent="0.25">
      <c r="A235" s="78" t="s">
        <v>2271</v>
      </c>
      <c r="B235" s="78" t="s">
        <v>773</v>
      </c>
      <c r="C235" s="166" t="s">
        <v>115</v>
      </c>
      <c r="D235" s="204" t="s">
        <v>115</v>
      </c>
      <c r="E235" s="161"/>
      <c r="F235" s="145" t="s">
        <v>2286</v>
      </c>
      <c r="G235" s="145" t="s">
        <v>2286</v>
      </c>
    </row>
    <row r="236" spans="1:7" hidden="1" x14ac:dyDescent="0.25">
      <c r="A236" s="78" t="s">
        <v>2272</v>
      </c>
      <c r="B236" s="78" t="s">
        <v>773</v>
      </c>
      <c r="C236" s="166" t="s">
        <v>115</v>
      </c>
      <c r="D236" s="204" t="s">
        <v>115</v>
      </c>
      <c r="E236" s="161"/>
      <c r="F236" s="145" t="s">
        <v>2286</v>
      </c>
      <c r="G236" s="145" t="s">
        <v>2286</v>
      </c>
    </row>
    <row r="237" spans="1:7" hidden="1" x14ac:dyDescent="0.25">
      <c r="A237" s="78" t="s">
        <v>2273</v>
      </c>
      <c r="B237" s="78" t="s">
        <v>773</v>
      </c>
      <c r="C237" s="166" t="s">
        <v>115</v>
      </c>
      <c r="D237" s="204" t="s">
        <v>115</v>
      </c>
      <c r="E237" s="161"/>
      <c r="F237" s="145" t="s">
        <v>2286</v>
      </c>
      <c r="G237" s="145" t="s">
        <v>2286</v>
      </c>
    </row>
    <row r="238" spans="1:7" x14ac:dyDescent="0.25">
      <c r="A238" s="78" t="s">
        <v>2274</v>
      </c>
      <c r="B238" s="142" t="s">
        <v>191</v>
      </c>
      <c r="C238" s="103">
        <f>SUM(C214:C224)</f>
        <v>10135.22011</v>
      </c>
      <c r="D238" s="147">
        <f>SUM(D214:D224)</f>
        <v>4370</v>
      </c>
      <c r="E238" s="161"/>
      <c r="F238" s="163">
        <v>0.99999999999999978</v>
      </c>
      <c r="G238" s="163">
        <f>SUM(G214:G224)</f>
        <v>1</v>
      </c>
    </row>
    <row r="239" spans="1:7" x14ac:dyDescent="0.25">
      <c r="A239" s="87"/>
      <c r="B239" s="87" t="s">
        <v>901</v>
      </c>
      <c r="C239" s="87" t="s">
        <v>870</v>
      </c>
      <c r="D239" s="87" t="s">
        <v>871</v>
      </c>
      <c r="E239" s="87"/>
      <c r="F239" s="87" t="s">
        <v>674</v>
      </c>
      <c r="G239" s="87" t="s">
        <v>872</v>
      </c>
    </row>
    <row r="240" spans="1:7" x14ac:dyDescent="0.25">
      <c r="A240" s="78" t="s">
        <v>2275</v>
      </c>
      <c r="B240" s="78" t="s">
        <v>903</v>
      </c>
      <c r="C240" s="154">
        <v>0.59006384613643381</v>
      </c>
      <c r="D240" s="65"/>
      <c r="E240" s="65"/>
      <c r="F240" s="149"/>
      <c r="G240" s="149"/>
    </row>
    <row r="241" spans="1:7" x14ac:dyDescent="0.25">
      <c r="A241" s="65"/>
      <c r="B241" s="65"/>
      <c r="C241" s="65"/>
      <c r="D241" s="65"/>
      <c r="E241" s="65"/>
      <c r="F241" s="149"/>
      <c r="G241" s="149"/>
    </row>
    <row r="242" spans="1:7" x14ac:dyDescent="0.25">
      <c r="A242" s="65"/>
      <c r="B242" s="78" t="s">
        <v>904</v>
      </c>
      <c r="C242" s="65"/>
      <c r="D242" s="65"/>
      <c r="E242" s="65"/>
      <c r="F242" s="149"/>
      <c r="G242" s="149"/>
    </row>
    <row r="243" spans="1:7" x14ac:dyDescent="0.25">
      <c r="A243" s="78" t="s">
        <v>2276</v>
      </c>
      <c r="B243" s="78" t="s">
        <v>906</v>
      </c>
      <c r="C243" s="166">
        <v>7285.6241225999993</v>
      </c>
      <c r="D243" s="204" t="s">
        <v>1876</v>
      </c>
      <c r="E243" s="65"/>
      <c r="F243" s="145">
        <v>0.71884221985584484</v>
      </c>
      <c r="G243" s="145" t="s">
        <v>2286</v>
      </c>
    </row>
    <row r="244" spans="1:7" x14ac:dyDescent="0.25">
      <c r="A244" s="78" t="s">
        <v>2277</v>
      </c>
      <c r="B244" s="78" t="s">
        <v>908</v>
      </c>
      <c r="C244" s="166">
        <v>1273.5577874000001</v>
      </c>
      <c r="D244" s="204" t="s">
        <v>1876</v>
      </c>
      <c r="E244" s="65"/>
      <c r="F244" s="145">
        <v>0.12565664816133926</v>
      </c>
      <c r="G244" s="145" t="s">
        <v>2286</v>
      </c>
    </row>
    <row r="245" spans="1:7" x14ac:dyDescent="0.25">
      <c r="A245" s="78" t="s">
        <v>2278</v>
      </c>
      <c r="B245" s="78" t="s">
        <v>910</v>
      </c>
      <c r="C245" s="166">
        <v>881.39008739999997</v>
      </c>
      <c r="D245" s="204" t="s">
        <v>1876</v>
      </c>
      <c r="E245" s="65"/>
      <c r="F245" s="145">
        <v>8.696309284199652E-2</v>
      </c>
      <c r="G245" s="145" t="s">
        <v>2286</v>
      </c>
    </row>
    <row r="246" spans="1:7" x14ac:dyDescent="0.25">
      <c r="A246" s="78" t="s">
        <v>2279</v>
      </c>
      <c r="B246" s="78" t="s">
        <v>912</v>
      </c>
      <c r="C246" s="166">
        <v>553.12519939999993</v>
      </c>
      <c r="D246" s="204" t="s">
        <v>1876</v>
      </c>
      <c r="E246" s="65"/>
      <c r="F246" s="145">
        <v>5.4574562110817348E-2</v>
      </c>
      <c r="G246" s="145" t="s">
        <v>2286</v>
      </c>
    </row>
    <row r="247" spans="1:7" x14ac:dyDescent="0.25">
      <c r="A247" s="78" t="s">
        <v>2280</v>
      </c>
      <c r="B247" s="78" t="s">
        <v>914</v>
      </c>
      <c r="C247" s="166">
        <v>139.6790072</v>
      </c>
      <c r="D247" s="204" t="s">
        <v>1876</v>
      </c>
      <c r="E247" s="65"/>
      <c r="F247" s="145">
        <v>1.3781546496674952E-2</v>
      </c>
      <c r="G247" s="145" t="s">
        <v>2286</v>
      </c>
    </row>
    <row r="248" spans="1:7" x14ac:dyDescent="0.25">
      <c r="A248" s="78" t="s">
        <v>2281</v>
      </c>
      <c r="B248" s="78" t="s">
        <v>916</v>
      </c>
      <c r="C248" s="166">
        <v>1.843906</v>
      </c>
      <c r="D248" s="204" t="s">
        <v>1876</v>
      </c>
      <c r="E248" s="65"/>
      <c r="F248" s="145">
        <v>1.8193053332711491E-4</v>
      </c>
      <c r="G248" s="145" t="s">
        <v>2286</v>
      </c>
    </row>
    <row r="249" spans="1:7" x14ac:dyDescent="0.25">
      <c r="A249" s="78" t="s">
        <v>2282</v>
      </c>
      <c r="B249" s="78" t="s">
        <v>918</v>
      </c>
      <c r="C249" s="166">
        <v>0</v>
      </c>
      <c r="D249" s="204" t="s">
        <v>1876</v>
      </c>
      <c r="E249" s="65"/>
      <c r="F249" s="145">
        <v>0</v>
      </c>
      <c r="G249" s="145" t="s">
        <v>2286</v>
      </c>
    </row>
    <row r="250" spans="1:7" x14ac:dyDescent="0.25">
      <c r="A250" s="78" t="s">
        <v>2283</v>
      </c>
      <c r="B250" s="78" t="s">
        <v>920</v>
      </c>
      <c r="C250" s="166">
        <v>0</v>
      </c>
      <c r="D250" s="204" t="s">
        <v>1876</v>
      </c>
      <c r="E250" s="65"/>
      <c r="F250" s="145">
        <v>0</v>
      </c>
      <c r="G250" s="145" t="s">
        <v>2286</v>
      </c>
    </row>
    <row r="251" spans="1:7" x14ac:dyDescent="0.25">
      <c r="A251" s="78" t="s">
        <v>2284</v>
      </c>
      <c r="B251" s="78" t="s">
        <v>191</v>
      </c>
      <c r="C251" s="103">
        <v>10135.220109999998</v>
      </c>
      <c r="D251" s="78">
        <v>0</v>
      </c>
      <c r="E251" s="65"/>
      <c r="F251" s="163">
        <v>1</v>
      </c>
      <c r="G251" s="163">
        <v>0</v>
      </c>
    </row>
    <row r="252" spans="1:7" hidden="1" x14ac:dyDescent="0.25">
      <c r="A252" s="65" t="s">
        <v>2285</v>
      </c>
      <c r="B252" s="105" t="s">
        <v>923</v>
      </c>
      <c r="C252" s="166"/>
      <c r="D252" s="204"/>
      <c r="E252" s="65"/>
      <c r="F252" s="145" t="s">
        <v>2286</v>
      </c>
      <c r="G252" s="145" t="s">
        <v>2286</v>
      </c>
    </row>
    <row r="253" spans="1:7" hidden="1" x14ac:dyDescent="0.25">
      <c r="A253" s="65" t="s">
        <v>2287</v>
      </c>
      <c r="B253" s="105" t="s">
        <v>925</v>
      </c>
      <c r="C253" s="166"/>
      <c r="D253" s="204"/>
      <c r="E253" s="65"/>
      <c r="F253" s="145" t="s">
        <v>2286</v>
      </c>
      <c r="G253" s="145" t="s">
        <v>2286</v>
      </c>
    </row>
    <row r="254" spans="1:7" hidden="1" x14ac:dyDescent="0.25">
      <c r="A254" s="65" t="s">
        <v>2288</v>
      </c>
      <c r="B254" s="105" t="s">
        <v>927</v>
      </c>
      <c r="C254" s="166"/>
      <c r="D254" s="204"/>
      <c r="E254" s="65"/>
      <c r="F254" s="145" t="s">
        <v>2286</v>
      </c>
      <c r="G254" s="145" t="s">
        <v>2286</v>
      </c>
    </row>
    <row r="255" spans="1:7" hidden="1" x14ac:dyDescent="0.25">
      <c r="A255" s="65" t="s">
        <v>2289</v>
      </c>
      <c r="B255" s="105" t="s">
        <v>929</v>
      </c>
      <c r="C255" s="166"/>
      <c r="D255" s="204"/>
      <c r="E255" s="65"/>
      <c r="F255" s="145" t="s">
        <v>2286</v>
      </c>
      <c r="G255" s="145" t="s">
        <v>2286</v>
      </c>
    </row>
    <row r="256" spans="1:7" hidden="1" x14ac:dyDescent="0.25">
      <c r="A256" s="65" t="s">
        <v>2290</v>
      </c>
      <c r="B256" s="105" t="s">
        <v>931</v>
      </c>
      <c r="C256" s="166"/>
      <c r="D256" s="204"/>
      <c r="E256" s="65"/>
      <c r="F256" s="145" t="s">
        <v>2286</v>
      </c>
      <c r="G256" s="145" t="s">
        <v>2286</v>
      </c>
    </row>
    <row r="257" spans="1:9" hidden="1" x14ac:dyDescent="0.25">
      <c r="A257" s="65" t="s">
        <v>2291</v>
      </c>
      <c r="B257" s="105" t="s">
        <v>933</v>
      </c>
      <c r="C257" s="166"/>
      <c r="D257" s="204"/>
      <c r="E257" s="65"/>
      <c r="F257" s="145" t="s">
        <v>2286</v>
      </c>
      <c r="G257" s="145" t="s">
        <v>2286</v>
      </c>
    </row>
    <row r="258" spans="1:9" hidden="1" x14ac:dyDescent="0.25">
      <c r="A258" s="65" t="s">
        <v>2292</v>
      </c>
      <c r="B258" s="105"/>
      <c r="C258" s="65"/>
      <c r="D258" s="65"/>
      <c r="E258" s="65"/>
      <c r="F258" s="145"/>
      <c r="G258" s="145"/>
    </row>
    <row r="259" spans="1:9" hidden="1" x14ac:dyDescent="0.25">
      <c r="A259" s="65" t="s">
        <v>2293</v>
      </c>
      <c r="B259" s="105"/>
      <c r="C259" s="65"/>
      <c r="D259" s="65"/>
      <c r="E259" s="65"/>
      <c r="F259" s="145"/>
      <c r="G259" s="145"/>
    </row>
    <row r="260" spans="1:9" hidden="1" x14ac:dyDescent="0.25">
      <c r="A260" s="65" t="s">
        <v>2294</v>
      </c>
      <c r="B260" s="105"/>
      <c r="C260" s="65"/>
      <c r="D260" s="65"/>
      <c r="E260" s="65"/>
      <c r="F260" s="145"/>
      <c r="G260" s="145"/>
    </row>
    <row r="261" spans="1:9" x14ac:dyDescent="0.25">
      <c r="A261" s="87"/>
      <c r="B261" s="87" t="s">
        <v>937</v>
      </c>
      <c r="C261" s="87" t="s">
        <v>870</v>
      </c>
      <c r="D261" s="87" t="s">
        <v>871</v>
      </c>
      <c r="E261" s="87"/>
      <c r="F261" s="87" t="s">
        <v>674</v>
      </c>
      <c r="G261" s="87" t="s">
        <v>872</v>
      </c>
    </row>
    <row r="262" spans="1:9" x14ac:dyDescent="0.25">
      <c r="A262" s="78" t="s">
        <v>2295</v>
      </c>
      <c r="B262" s="78" t="s">
        <v>903</v>
      </c>
      <c r="C262" s="154">
        <v>0.57851604572056281</v>
      </c>
      <c r="D262" s="65"/>
      <c r="E262" s="65"/>
      <c r="F262" s="149"/>
      <c r="G262" s="149"/>
    </row>
    <row r="263" spans="1:9" x14ac:dyDescent="0.25">
      <c r="A263" s="65"/>
      <c r="B263" s="65"/>
      <c r="C263" s="65"/>
      <c r="D263" s="65"/>
      <c r="E263" s="65"/>
      <c r="F263" s="149"/>
      <c r="G263" s="149"/>
    </row>
    <row r="264" spans="1:9" x14ac:dyDescent="0.25">
      <c r="A264" s="65"/>
      <c r="B264" s="78" t="s">
        <v>904</v>
      </c>
      <c r="C264" s="65"/>
      <c r="D264" s="65"/>
      <c r="E264" s="65"/>
      <c r="F264" s="149"/>
      <c r="G264" s="149"/>
    </row>
    <row r="265" spans="1:9" x14ac:dyDescent="0.25">
      <c r="A265" s="78" t="s">
        <v>2296</v>
      </c>
      <c r="B265" s="78" t="s">
        <v>906</v>
      </c>
      <c r="C265" s="166">
        <v>7413.5768749999997</v>
      </c>
      <c r="D265" s="204" t="s">
        <v>1876</v>
      </c>
      <c r="E265" s="65"/>
      <c r="F265" s="145">
        <v>0.73146678557926248</v>
      </c>
      <c r="G265" s="145" t="s">
        <v>2286</v>
      </c>
      <c r="I265" s="166"/>
    </row>
    <row r="266" spans="1:9" x14ac:dyDescent="0.25">
      <c r="A266" s="78" t="s">
        <v>2297</v>
      </c>
      <c r="B266" s="78" t="s">
        <v>908</v>
      </c>
      <c r="C266" s="166">
        <v>1217.151987</v>
      </c>
      <c r="D266" s="204" t="s">
        <v>1876</v>
      </c>
      <c r="E266" s="65"/>
      <c r="F266" s="145">
        <v>0.12009132251593498</v>
      </c>
      <c r="G266" s="145" t="s">
        <v>2286</v>
      </c>
      <c r="I266" s="166"/>
    </row>
    <row r="267" spans="1:9" x14ac:dyDescent="0.25">
      <c r="A267" s="78" t="s">
        <v>2298</v>
      </c>
      <c r="B267" s="78" t="s">
        <v>910</v>
      </c>
      <c r="C267" s="166">
        <v>843.37318100000005</v>
      </c>
      <c r="D267" s="204" t="s">
        <v>1876</v>
      </c>
      <c r="E267" s="65"/>
      <c r="F267" s="145">
        <v>8.3212122859362359E-2</v>
      </c>
      <c r="G267" s="145" t="s">
        <v>2286</v>
      </c>
      <c r="I267" s="166"/>
    </row>
    <row r="268" spans="1:9" x14ac:dyDescent="0.25">
      <c r="A268" s="78" t="s">
        <v>2299</v>
      </c>
      <c r="B268" s="78" t="s">
        <v>912</v>
      </c>
      <c r="C268" s="166">
        <v>520.94637399999999</v>
      </c>
      <c r="D268" s="204" t="s">
        <v>1876</v>
      </c>
      <c r="E268" s="65"/>
      <c r="F268" s="145">
        <v>5.1399611290731007E-2</v>
      </c>
      <c r="G268" s="145" t="s">
        <v>2286</v>
      </c>
      <c r="I268" s="166"/>
    </row>
    <row r="269" spans="1:9" x14ac:dyDescent="0.25">
      <c r="A269" s="78" t="s">
        <v>2300</v>
      </c>
      <c r="B269" s="78" t="s">
        <v>914</v>
      </c>
      <c r="C269" s="166">
        <v>140.171693</v>
      </c>
      <c r="D269" s="204" t="s">
        <v>1876</v>
      </c>
      <c r="E269" s="65"/>
      <c r="F269" s="145">
        <v>1.3830157754709088E-2</v>
      </c>
      <c r="G269" s="145" t="s">
        <v>2286</v>
      </c>
      <c r="I269" s="166"/>
    </row>
    <row r="270" spans="1:9" x14ac:dyDescent="0.25">
      <c r="A270" s="78" t="s">
        <v>2301</v>
      </c>
      <c r="B270" s="78" t="s">
        <v>916</v>
      </c>
      <c r="C270" s="166">
        <v>0</v>
      </c>
      <c r="D270" s="204" t="s">
        <v>1876</v>
      </c>
      <c r="E270" s="65"/>
      <c r="F270" s="145">
        <v>0</v>
      </c>
      <c r="G270" s="145" t="s">
        <v>2286</v>
      </c>
      <c r="I270" s="166"/>
    </row>
    <row r="271" spans="1:9" x14ac:dyDescent="0.25">
      <c r="A271" s="78" t="s">
        <v>2302</v>
      </c>
      <c r="B271" s="78" t="s">
        <v>918</v>
      </c>
      <c r="C271" s="166">
        <v>0</v>
      </c>
      <c r="D271" s="204" t="s">
        <v>1876</v>
      </c>
      <c r="E271" s="65"/>
      <c r="F271" s="145">
        <v>0</v>
      </c>
      <c r="G271" s="145" t="s">
        <v>2286</v>
      </c>
      <c r="I271" s="166"/>
    </row>
    <row r="272" spans="1:9" x14ac:dyDescent="0.25">
      <c r="A272" s="78" t="s">
        <v>2303</v>
      </c>
      <c r="B272" s="78" t="s">
        <v>920</v>
      </c>
      <c r="C272" s="166">
        <v>0</v>
      </c>
      <c r="D272" s="204" t="s">
        <v>1876</v>
      </c>
      <c r="E272" s="65"/>
      <c r="F272" s="145">
        <v>0</v>
      </c>
      <c r="G272" s="145" t="s">
        <v>2286</v>
      </c>
      <c r="I272" s="166"/>
    </row>
    <row r="273" spans="1:7" x14ac:dyDescent="0.25">
      <c r="A273" s="78" t="s">
        <v>2304</v>
      </c>
      <c r="B273" s="78" t="s">
        <v>191</v>
      </c>
      <c r="C273" s="103">
        <v>10135.22011</v>
      </c>
      <c r="D273" s="78">
        <v>0</v>
      </c>
      <c r="E273" s="65"/>
      <c r="F273" s="163">
        <v>0.99999999999999989</v>
      </c>
      <c r="G273" s="163">
        <v>0</v>
      </c>
    </row>
    <row r="274" spans="1:7" hidden="1" x14ac:dyDescent="0.25">
      <c r="A274" s="65" t="s">
        <v>2305</v>
      </c>
      <c r="B274" s="105" t="s">
        <v>923</v>
      </c>
      <c r="C274" s="166"/>
      <c r="D274" s="204"/>
      <c r="E274" s="65"/>
      <c r="F274" s="145" t="s">
        <v>2286</v>
      </c>
      <c r="G274" s="145" t="s">
        <v>2286</v>
      </c>
    </row>
    <row r="275" spans="1:7" hidden="1" x14ac:dyDescent="0.25">
      <c r="A275" s="65" t="s">
        <v>2306</v>
      </c>
      <c r="B275" s="105" t="s">
        <v>925</v>
      </c>
      <c r="C275" s="166"/>
      <c r="D275" s="204"/>
      <c r="E275" s="65"/>
      <c r="F275" s="145" t="s">
        <v>2286</v>
      </c>
      <c r="G275" s="145" t="s">
        <v>2286</v>
      </c>
    </row>
    <row r="276" spans="1:7" hidden="1" x14ac:dyDescent="0.25">
      <c r="A276" s="65" t="s">
        <v>2307</v>
      </c>
      <c r="B276" s="105" t="s">
        <v>927</v>
      </c>
      <c r="C276" s="166"/>
      <c r="D276" s="204"/>
      <c r="E276" s="65"/>
      <c r="F276" s="145" t="s">
        <v>2286</v>
      </c>
      <c r="G276" s="145" t="s">
        <v>2286</v>
      </c>
    </row>
    <row r="277" spans="1:7" hidden="1" x14ac:dyDescent="0.25">
      <c r="A277" s="65" t="s">
        <v>2308</v>
      </c>
      <c r="B277" s="105" t="s">
        <v>929</v>
      </c>
      <c r="C277" s="166"/>
      <c r="D277" s="204"/>
      <c r="E277" s="65"/>
      <c r="F277" s="145" t="s">
        <v>2286</v>
      </c>
      <c r="G277" s="145" t="s">
        <v>2286</v>
      </c>
    </row>
    <row r="278" spans="1:7" hidden="1" x14ac:dyDescent="0.25">
      <c r="A278" s="65" t="s">
        <v>2309</v>
      </c>
      <c r="B278" s="105" t="s">
        <v>931</v>
      </c>
      <c r="C278" s="166"/>
      <c r="D278" s="204"/>
      <c r="E278" s="65"/>
      <c r="F278" s="145" t="s">
        <v>2286</v>
      </c>
      <c r="G278" s="145" t="s">
        <v>2286</v>
      </c>
    </row>
    <row r="279" spans="1:7" hidden="1" x14ac:dyDescent="0.25">
      <c r="A279" s="65" t="s">
        <v>2310</v>
      </c>
      <c r="B279" s="105" t="s">
        <v>933</v>
      </c>
      <c r="C279" s="166"/>
      <c r="D279" s="204"/>
      <c r="E279" s="65"/>
      <c r="F279" s="145" t="s">
        <v>2286</v>
      </c>
      <c r="G279" s="145" t="s">
        <v>2286</v>
      </c>
    </row>
    <row r="280" spans="1:7" hidden="1" x14ac:dyDescent="0.25">
      <c r="A280" s="65" t="s">
        <v>2311</v>
      </c>
      <c r="B280" s="105"/>
      <c r="C280" s="65"/>
      <c r="D280" s="65"/>
      <c r="E280" s="65"/>
      <c r="F280" s="101"/>
      <c r="G280" s="101"/>
    </row>
    <row r="281" spans="1:7" hidden="1" x14ac:dyDescent="0.25">
      <c r="A281" s="65" t="s">
        <v>2312</v>
      </c>
      <c r="B281" s="105"/>
      <c r="C281" s="65"/>
      <c r="D281" s="65"/>
      <c r="E281" s="65"/>
      <c r="F281" s="101"/>
      <c r="G281" s="101"/>
    </row>
    <row r="282" spans="1:7" hidden="1" x14ac:dyDescent="0.25">
      <c r="A282" s="65" t="s">
        <v>2313</v>
      </c>
      <c r="B282" s="105"/>
      <c r="C282" s="65"/>
      <c r="D282" s="65"/>
      <c r="E282" s="65"/>
      <c r="F282" s="101"/>
      <c r="G282" s="101"/>
    </row>
    <row r="283" spans="1:7" x14ac:dyDescent="0.25">
      <c r="A283" s="87"/>
      <c r="B283" s="87" t="s">
        <v>957</v>
      </c>
      <c r="C283" s="87" t="s">
        <v>674</v>
      </c>
      <c r="D283" s="87"/>
      <c r="E283" s="87"/>
      <c r="F283" s="87"/>
      <c r="G283" s="87"/>
    </row>
    <row r="284" spans="1:7" x14ac:dyDescent="0.25">
      <c r="A284" s="78" t="s">
        <v>2314</v>
      </c>
      <c r="B284" s="78" t="s">
        <v>959</v>
      </c>
      <c r="C284" s="154">
        <v>0.99444720752098203</v>
      </c>
      <c r="D284" s="65"/>
      <c r="E284" s="161"/>
      <c r="F284" s="161"/>
      <c r="G284" s="161"/>
    </row>
    <row r="285" spans="1:7" x14ac:dyDescent="0.25">
      <c r="A285" s="78" t="s">
        <v>2315</v>
      </c>
      <c r="B285" s="78" t="s">
        <v>961</v>
      </c>
      <c r="C285" s="154">
        <v>5.5527924790180015E-3</v>
      </c>
      <c r="D285" s="65"/>
      <c r="E285" s="161"/>
      <c r="F285" s="161"/>
      <c r="G285" s="62"/>
    </row>
    <row r="286" spans="1:7" x14ac:dyDescent="0.25">
      <c r="A286" s="78" t="s">
        <v>2316</v>
      </c>
      <c r="B286" s="78" t="s">
        <v>963</v>
      </c>
      <c r="C286" s="154">
        <v>0</v>
      </c>
      <c r="D286" s="65"/>
      <c r="E286" s="161"/>
      <c r="F286" s="161"/>
      <c r="G286" s="62"/>
    </row>
    <row r="287" spans="1:7" x14ac:dyDescent="0.25">
      <c r="A287" s="78" t="s">
        <v>2317</v>
      </c>
      <c r="B287" s="78" t="s">
        <v>2318</v>
      </c>
      <c r="C287" s="154">
        <v>0</v>
      </c>
      <c r="D287" s="65"/>
      <c r="E287" s="161"/>
      <c r="F287" s="161"/>
      <c r="G287" s="62"/>
    </row>
    <row r="288" spans="1:7" x14ac:dyDescent="0.25">
      <c r="A288" s="78" t="s">
        <v>2319</v>
      </c>
      <c r="B288" s="78" t="s">
        <v>967</v>
      </c>
      <c r="C288" s="154">
        <v>0</v>
      </c>
      <c r="D288" s="108"/>
      <c r="E288" s="108"/>
      <c r="F288" s="401"/>
      <c r="G288" s="401"/>
    </row>
    <row r="289" spans="1:7" x14ac:dyDescent="0.25">
      <c r="A289" s="78" t="s">
        <v>2320</v>
      </c>
      <c r="B289" s="78" t="s">
        <v>189</v>
      </c>
      <c r="C289" s="154">
        <v>0</v>
      </c>
      <c r="D289" s="65"/>
      <c r="E289" s="161"/>
      <c r="F289" s="161"/>
      <c r="G289" s="62"/>
    </row>
    <row r="290" spans="1:7" hidden="1" x14ac:dyDescent="0.25">
      <c r="A290" s="65" t="s">
        <v>2321</v>
      </c>
      <c r="B290" s="105" t="s">
        <v>970</v>
      </c>
      <c r="C290" s="414"/>
      <c r="D290" s="65"/>
      <c r="E290" s="161"/>
      <c r="F290" s="161"/>
      <c r="G290" s="62"/>
    </row>
    <row r="291" spans="1:7" hidden="1" x14ac:dyDescent="0.25">
      <c r="A291" s="65" t="s">
        <v>2322</v>
      </c>
      <c r="B291" s="105" t="s">
        <v>972</v>
      </c>
      <c r="C291" s="154"/>
      <c r="D291" s="65"/>
      <c r="E291" s="161"/>
      <c r="F291" s="161"/>
      <c r="G291" s="62"/>
    </row>
    <row r="292" spans="1:7" hidden="1" x14ac:dyDescent="0.25">
      <c r="A292" s="65" t="s">
        <v>2323</v>
      </c>
      <c r="B292" s="105" t="s">
        <v>974</v>
      </c>
      <c r="C292" s="154"/>
      <c r="D292" s="65"/>
      <c r="E292" s="161"/>
      <c r="F292" s="161"/>
      <c r="G292" s="62"/>
    </row>
    <row r="293" spans="1:7" hidden="1" x14ac:dyDescent="0.25">
      <c r="A293" s="65" t="s">
        <v>2324</v>
      </c>
      <c r="B293" s="105" t="s">
        <v>976</v>
      </c>
      <c r="C293" s="154"/>
      <c r="D293" s="65"/>
      <c r="E293" s="161"/>
      <c r="F293" s="161"/>
      <c r="G293" s="62"/>
    </row>
    <row r="294" spans="1:7" hidden="1" x14ac:dyDescent="0.25">
      <c r="A294" s="65" t="s">
        <v>2325</v>
      </c>
      <c r="B294" s="197" t="s">
        <v>193</v>
      </c>
      <c r="C294" s="154"/>
      <c r="D294" s="65"/>
      <c r="E294" s="161"/>
      <c r="F294" s="161"/>
      <c r="G294" s="62"/>
    </row>
    <row r="295" spans="1:7" hidden="1" x14ac:dyDescent="0.25">
      <c r="A295" s="65" t="s">
        <v>2326</v>
      </c>
      <c r="B295" s="197" t="s">
        <v>193</v>
      </c>
      <c r="C295" s="154"/>
      <c r="D295" s="65"/>
      <c r="E295" s="161"/>
      <c r="F295" s="161"/>
      <c r="G295" s="62"/>
    </row>
    <row r="296" spans="1:7" hidden="1" x14ac:dyDescent="0.25">
      <c r="A296" s="65" t="s">
        <v>2327</v>
      </c>
      <c r="B296" s="197" t="s">
        <v>193</v>
      </c>
      <c r="C296" s="154"/>
      <c r="D296" s="65"/>
      <c r="E296" s="161"/>
      <c r="F296" s="161"/>
      <c r="G296" s="62"/>
    </row>
    <row r="297" spans="1:7" hidden="1" x14ac:dyDescent="0.25">
      <c r="A297" s="65" t="s">
        <v>2328</v>
      </c>
      <c r="B297" s="197" t="s">
        <v>193</v>
      </c>
      <c r="C297" s="154"/>
      <c r="D297" s="65"/>
      <c r="E297" s="161"/>
      <c r="F297" s="161"/>
      <c r="G297" s="62"/>
    </row>
    <row r="298" spans="1:7" hidden="1" x14ac:dyDescent="0.25">
      <c r="A298" s="65" t="s">
        <v>2329</v>
      </c>
      <c r="B298" s="197" t="s">
        <v>193</v>
      </c>
      <c r="C298" s="154"/>
      <c r="D298" s="65"/>
      <c r="E298" s="161"/>
      <c r="F298" s="161"/>
      <c r="G298" s="62"/>
    </row>
    <row r="299" spans="1:7" hidden="1" x14ac:dyDescent="0.25">
      <c r="A299" s="65" t="s">
        <v>2330</v>
      </c>
      <c r="B299" s="197" t="s">
        <v>193</v>
      </c>
      <c r="C299" s="154"/>
      <c r="D299" s="65"/>
      <c r="E299" s="161"/>
      <c r="F299" s="161"/>
      <c r="G299" s="62"/>
    </row>
    <row r="300" spans="1:7" x14ac:dyDescent="0.25">
      <c r="A300" s="87"/>
      <c r="B300" s="87" t="s">
        <v>983</v>
      </c>
      <c r="C300" s="87" t="s">
        <v>674</v>
      </c>
      <c r="D300" s="87"/>
      <c r="E300" s="87"/>
      <c r="F300" s="87"/>
      <c r="G300" s="87"/>
    </row>
    <row r="301" spans="1:7" x14ac:dyDescent="0.25">
      <c r="A301" s="78" t="s">
        <v>2331</v>
      </c>
      <c r="B301" s="78" t="s">
        <v>985</v>
      </c>
      <c r="C301" s="154">
        <v>0.99991520657759059</v>
      </c>
      <c r="D301" s="65"/>
      <c r="E301" s="62"/>
      <c r="F301" s="62"/>
      <c r="G301" s="62"/>
    </row>
    <row r="302" spans="1:7" x14ac:dyDescent="0.25">
      <c r="A302" s="78" t="s">
        <v>2332</v>
      </c>
      <c r="B302" s="78" t="s">
        <v>987</v>
      </c>
      <c r="C302" s="154">
        <v>0</v>
      </c>
      <c r="D302" s="65"/>
      <c r="E302" s="62"/>
      <c r="F302" s="62"/>
      <c r="G302" s="62"/>
    </row>
    <row r="303" spans="1:7" x14ac:dyDescent="0.25">
      <c r="A303" s="78" t="s">
        <v>2333</v>
      </c>
      <c r="B303" s="78" t="s">
        <v>189</v>
      </c>
      <c r="C303" s="154">
        <v>8.479342240945175E-5</v>
      </c>
      <c r="D303" s="65"/>
      <c r="E303" s="62"/>
      <c r="F303" s="62"/>
      <c r="G303" s="62"/>
    </row>
    <row r="304" spans="1:7" hidden="1" x14ac:dyDescent="0.25">
      <c r="A304" s="65" t="s">
        <v>2334</v>
      </c>
      <c r="B304" s="65"/>
      <c r="C304" s="148"/>
      <c r="D304" s="65"/>
      <c r="E304" s="62"/>
      <c r="F304" s="62"/>
      <c r="G304" s="62"/>
    </row>
    <row r="305" spans="1:7" hidden="1" x14ac:dyDescent="0.25">
      <c r="A305" s="65" t="s">
        <v>2335</v>
      </c>
      <c r="B305" s="65"/>
      <c r="C305" s="148"/>
      <c r="D305" s="65"/>
      <c r="E305" s="62"/>
      <c r="F305" s="62"/>
      <c r="G305" s="62"/>
    </row>
    <row r="306" spans="1:7" hidden="1" x14ac:dyDescent="0.25">
      <c r="A306" s="65" t="s">
        <v>2336</v>
      </c>
      <c r="B306" s="65"/>
      <c r="C306" s="148"/>
      <c r="D306" s="65"/>
      <c r="E306" s="62"/>
      <c r="F306" s="62"/>
      <c r="G306" s="62"/>
    </row>
    <row r="307" spans="1:7" x14ac:dyDescent="0.25">
      <c r="A307" s="87"/>
      <c r="B307" s="87" t="s">
        <v>2337</v>
      </c>
      <c r="C307" s="87" t="s">
        <v>151</v>
      </c>
      <c r="D307" s="87" t="s">
        <v>996</v>
      </c>
      <c r="E307" s="87"/>
      <c r="F307" s="87" t="s">
        <v>674</v>
      </c>
      <c r="G307" s="87" t="s">
        <v>997</v>
      </c>
    </row>
    <row r="308" spans="1:7" x14ac:dyDescent="0.25">
      <c r="A308" s="78" t="s">
        <v>2338</v>
      </c>
      <c r="B308" s="78" t="s">
        <v>2933</v>
      </c>
      <c r="C308" s="166">
        <v>568.93638699999997</v>
      </c>
      <c r="D308" s="204">
        <v>180</v>
      </c>
      <c r="E308" s="70"/>
      <c r="F308" s="145">
        <v>5.6134586207817437E-2</v>
      </c>
      <c r="G308" s="145">
        <v>4.1189931350114416E-2</v>
      </c>
    </row>
    <row r="309" spans="1:7" x14ac:dyDescent="0.25">
      <c r="A309" s="78" t="s">
        <v>2339</v>
      </c>
      <c r="B309" s="78" t="s">
        <v>2934</v>
      </c>
      <c r="C309" s="166">
        <v>4634.1387249999998</v>
      </c>
      <c r="D309" s="204">
        <v>1700</v>
      </c>
      <c r="E309" s="70"/>
      <c r="F309" s="145">
        <v>0.45723118735504203</v>
      </c>
      <c r="G309" s="145">
        <v>0.38901601830663618</v>
      </c>
    </row>
    <row r="310" spans="1:7" x14ac:dyDescent="0.25">
      <c r="A310" s="78" t="s">
        <v>2340</v>
      </c>
      <c r="B310" s="78" t="s">
        <v>2935</v>
      </c>
      <c r="C310" s="166">
        <v>4145.6283039999998</v>
      </c>
      <c r="D310" s="204">
        <v>2054</v>
      </c>
      <c r="E310" s="70"/>
      <c r="F310" s="145">
        <v>0.40903189659489297</v>
      </c>
      <c r="G310" s="145">
        <v>0.47002288329519448</v>
      </c>
    </row>
    <row r="311" spans="1:7" x14ac:dyDescent="0.25">
      <c r="A311" s="78" t="s">
        <v>2341</v>
      </c>
      <c r="B311" s="78" t="s">
        <v>2936</v>
      </c>
      <c r="C311" s="166">
        <v>786.51669400000003</v>
      </c>
      <c r="D311" s="204">
        <v>436</v>
      </c>
      <c r="E311" s="70"/>
      <c r="F311" s="145">
        <v>7.7602329842247506E-2</v>
      </c>
      <c r="G311" s="145">
        <v>9.9771167048054915E-2</v>
      </c>
    </row>
    <row r="312" spans="1:7" hidden="1" x14ac:dyDescent="0.25">
      <c r="A312" s="78" t="s">
        <v>2342</v>
      </c>
      <c r="B312" s="78" t="s">
        <v>773</v>
      </c>
      <c r="C312" s="166">
        <v>0</v>
      </c>
      <c r="D312" s="204">
        <v>0</v>
      </c>
      <c r="E312" s="70"/>
      <c r="F312" s="145">
        <v>0</v>
      </c>
      <c r="G312" s="145">
        <v>0</v>
      </c>
    </row>
    <row r="313" spans="1:7" hidden="1" x14ac:dyDescent="0.25">
      <c r="A313" s="78" t="s">
        <v>2343</v>
      </c>
      <c r="B313" s="78" t="s">
        <v>773</v>
      </c>
      <c r="C313" s="166">
        <v>0</v>
      </c>
      <c r="D313" s="204">
        <v>0</v>
      </c>
      <c r="E313" s="70"/>
      <c r="F313" s="145">
        <v>0</v>
      </c>
      <c r="G313" s="145">
        <v>0</v>
      </c>
    </row>
    <row r="314" spans="1:7" hidden="1" x14ac:dyDescent="0.25">
      <c r="A314" s="78" t="s">
        <v>2344</v>
      </c>
      <c r="B314" s="78" t="s">
        <v>773</v>
      </c>
      <c r="C314" s="166">
        <v>0</v>
      </c>
      <c r="D314" s="204">
        <v>0</v>
      </c>
      <c r="E314" s="70"/>
      <c r="F314" s="145">
        <v>0</v>
      </c>
      <c r="G314" s="145">
        <v>0</v>
      </c>
    </row>
    <row r="315" spans="1:7" hidden="1" x14ac:dyDescent="0.25">
      <c r="A315" s="78" t="s">
        <v>2345</v>
      </c>
      <c r="B315" s="78" t="s">
        <v>773</v>
      </c>
      <c r="C315" s="166">
        <v>0</v>
      </c>
      <c r="D315" s="204">
        <v>0</v>
      </c>
      <c r="E315" s="70"/>
      <c r="F315" s="145">
        <v>0</v>
      </c>
      <c r="G315" s="145">
        <v>0</v>
      </c>
    </row>
    <row r="316" spans="1:7" hidden="1" x14ac:dyDescent="0.25">
      <c r="A316" s="78" t="s">
        <v>2346</v>
      </c>
      <c r="B316" s="78" t="s">
        <v>773</v>
      </c>
      <c r="C316" s="166">
        <v>0</v>
      </c>
      <c r="D316" s="204">
        <v>0</v>
      </c>
      <c r="E316" s="70"/>
      <c r="F316" s="145">
        <v>0</v>
      </c>
      <c r="G316" s="145">
        <v>0</v>
      </c>
    </row>
    <row r="317" spans="1:7" hidden="1" x14ac:dyDescent="0.25">
      <c r="A317" s="78" t="s">
        <v>2347</v>
      </c>
      <c r="B317" s="78" t="s">
        <v>773</v>
      </c>
      <c r="C317" s="166">
        <v>0</v>
      </c>
      <c r="D317" s="204">
        <v>0</v>
      </c>
      <c r="E317" s="70"/>
      <c r="F317" s="145">
        <v>0</v>
      </c>
      <c r="G317" s="145">
        <v>0</v>
      </c>
    </row>
    <row r="318" spans="1:7" hidden="1" x14ac:dyDescent="0.25">
      <c r="A318" s="78" t="s">
        <v>2348</v>
      </c>
      <c r="B318" s="78" t="s">
        <v>773</v>
      </c>
      <c r="C318" s="166">
        <v>0</v>
      </c>
      <c r="D318" s="204">
        <v>0</v>
      </c>
      <c r="E318" s="70"/>
      <c r="F318" s="145">
        <v>0</v>
      </c>
      <c r="G318" s="145">
        <v>0</v>
      </c>
    </row>
    <row r="319" spans="1:7" hidden="1" x14ac:dyDescent="0.25">
      <c r="A319" s="78" t="s">
        <v>2349</v>
      </c>
      <c r="B319" s="78" t="s">
        <v>773</v>
      </c>
      <c r="C319" s="166">
        <v>0</v>
      </c>
      <c r="D319" s="204">
        <v>0</v>
      </c>
      <c r="E319" s="70"/>
      <c r="F319" s="145">
        <v>0</v>
      </c>
      <c r="G319" s="145">
        <v>0</v>
      </c>
    </row>
    <row r="320" spans="1:7" hidden="1" x14ac:dyDescent="0.25">
      <c r="A320" s="78" t="s">
        <v>2350</v>
      </c>
      <c r="B320" s="78" t="s">
        <v>773</v>
      </c>
      <c r="C320" s="166">
        <v>0</v>
      </c>
      <c r="D320" s="204">
        <v>0</v>
      </c>
      <c r="E320" s="70"/>
      <c r="F320" s="145">
        <v>0</v>
      </c>
      <c r="G320" s="145">
        <v>0</v>
      </c>
    </row>
    <row r="321" spans="1:7" hidden="1" x14ac:dyDescent="0.25">
      <c r="A321" s="78" t="s">
        <v>2351</v>
      </c>
      <c r="B321" s="78" t="s">
        <v>773</v>
      </c>
      <c r="C321" s="166">
        <v>0</v>
      </c>
      <c r="D321" s="204">
        <v>0</v>
      </c>
      <c r="E321" s="70"/>
      <c r="F321" s="145">
        <v>0</v>
      </c>
      <c r="G321" s="145">
        <v>0</v>
      </c>
    </row>
    <row r="322" spans="1:7" hidden="1" x14ac:dyDescent="0.25">
      <c r="A322" s="78" t="s">
        <v>2352</v>
      </c>
      <c r="B322" s="78" t="s">
        <v>773</v>
      </c>
      <c r="C322" s="166">
        <v>0</v>
      </c>
      <c r="D322" s="204">
        <v>0</v>
      </c>
      <c r="E322" s="70"/>
      <c r="F322" s="145">
        <v>0</v>
      </c>
      <c r="G322" s="145">
        <v>0</v>
      </c>
    </row>
    <row r="323" spans="1:7" hidden="1" x14ac:dyDescent="0.25">
      <c r="A323" s="78" t="s">
        <v>2353</v>
      </c>
      <c r="B323" s="78" t="s">
        <v>773</v>
      </c>
      <c r="C323" s="166">
        <v>0</v>
      </c>
      <c r="D323" s="204">
        <v>0</v>
      </c>
      <c r="E323" s="70"/>
      <c r="F323" s="145">
        <v>0</v>
      </c>
      <c r="G323" s="145">
        <v>0</v>
      </c>
    </row>
    <row r="324" spans="1:7" hidden="1" x14ac:dyDescent="0.25">
      <c r="A324" s="78" t="s">
        <v>2354</v>
      </c>
      <c r="B324" s="78" t="s">
        <v>773</v>
      </c>
      <c r="C324" s="166">
        <v>0</v>
      </c>
      <c r="D324" s="204">
        <v>0</v>
      </c>
      <c r="E324" s="70"/>
      <c r="F324" s="145">
        <v>0</v>
      </c>
      <c r="G324" s="145">
        <v>0</v>
      </c>
    </row>
    <row r="325" spans="1:7" x14ac:dyDescent="0.25">
      <c r="A325" s="78" t="s">
        <v>2355</v>
      </c>
      <c r="B325" s="78" t="s">
        <v>1016</v>
      </c>
      <c r="C325" s="166">
        <v>0</v>
      </c>
      <c r="D325" s="204">
        <v>0</v>
      </c>
      <c r="E325" s="70"/>
      <c r="F325" s="145">
        <v>0</v>
      </c>
      <c r="G325" s="145">
        <v>0</v>
      </c>
    </row>
    <row r="326" spans="1:7" x14ac:dyDescent="0.25">
      <c r="A326" s="78" t="s">
        <v>2356</v>
      </c>
      <c r="B326" s="78" t="s">
        <v>191</v>
      </c>
      <c r="C326" s="103">
        <v>10135.22011</v>
      </c>
      <c r="D326" s="78">
        <v>4370</v>
      </c>
      <c r="E326" s="70"/>
      <c r="F326" s="163">
        <v>1</v>
      </c>
      <c r="G326" s="163">
        <v>0.99999999999999989</v>
      </c>
    </row>
    <row r="327" spans="1:7" hidden="1" x14ac:dyDescent="0.25">
      <c r="A327" s="65" t="s">
        <v>2357</v>
      </c>
      <c r="B327" s="82"/>
      <c r="C327" s="65"/>
      <c r="D327" s="65"/>
      <c r="E327" s="70"/>
      <c r="F327" s="70"/>
      <c r="G327" s="70"/>
    </row>
    <row r="328" spans="1:7" hidden="1" x14ac:dyDescent="0.25">
      <c r="A328" s="65" t="s">
        <v>2358</v>
      </c>
      <c r="B328" s="82"/>
      <c r="C328" s="65"/>
      <c r="D328" s="65"/>
      <c r="E328" s="70"/>
      <c r="F328" s="70"/>
      <c r="G328" s="70"/>
    </row>
    <row r="329" spans="1:7" hidden="1" x14ac:dyDescent="0.25">
      <c r="A329" s="65" t="s">
        <v>2359</v>
      </c>
      <c r="B329" s="82"/>
      <c r="C329" s="65"/>
      <c r="D329" s="65"/>
      <c r="E329" s="70"/>
      <c r="F329" s="70"/>
      <c r="G329" s="70"/>
    </row>
    <row r="330" spans="1:7" x14ac:dyDescent="0.25">
      <c r="A330" s="87"/>
      <c r="B330" s="87" t="s">
        <v>2360</v>
      </c>
      <c r="C330" s="87" t="s">
        <v>151</v>
      </c>
      <c r="D330" s="87" t="s">
        <v>996</v>
      </c>
      <c r="E330" s="87"/>
      <c r="F330" s="87" t="s">
        <v>674</v>
      </c>
      <c r="G330" s="87" t="s">
        <v>997</v>
      </c>
    </row>
    <row r="331" spans="1:7" x14ac:dyDescent="0.25">
      <c r="A331" s="78" t="s">
        <v>2361</v>
      </c>
      <c r="B331" s="78" t="s">
        <v>2937</v>
      </c>
      <c r="C331" s="166">
        <v>76.884394</v>
      </c>
      <c r="D331" s="204">
        <v>28</v>
      </c>
      <c r="E331" s="70"/>
      <c r="F331" s="145">
        <v>7.5858632733729545E-3</v>
      </c>
      <c r="G331" s="145">
        <v>6.4073226544622422E-3</v>
      </c>
    </row>
    <row r="332" spans="1:7" x14ac:dyDescent="0.25">
      <c r="A332" s="78" t="s">
        <v>2362</v>
      </c>
      <c r="B332" s="78" t="s">
        <v>2938</v>
      </c>
      <c r="C332" s="166">
        <v>1039.03206</v>
      </c>
      <c r="D332" s="204">
        <v>391</v>
      </c>
      <c r="E332" s="70"/>
      <c r="F332" s="145">
        <v>0.10251697039858368</v>
      </c>
      <c r="G332" s="145">
        <v>8.9473684210526316E-2</v>
      </c>
    </row>
    <row r="333" spans="1:7" x14ac:dyDescent="0.25">
      <c r="A333" s="78" t="s">
        <v>2363</v>
      </c>
      <c r="B333" s="78" t="s">
        <v>2939</v>
      </c>
      <c r="C333" s="166">
        <v>6267.8649169999999</v>
      </c>
      <c r="D333" s="204">
        <v>2574</v>
      </c>
      <c r="E333" s="70"/>
      <c r="F333" s="145">
        <v>0.61842415349379121</v>
      </c>
      <c r="G333" s="145">
        <v>0.58901601830663619</v>
      </c>
    </row>
    <row r="334" spans="1:7" x14ac:dyDescent="0.25">
      <c r="A334" s="78" t="s">
        <v>2364</v>
      </c>
      <c r="B334" s="78" t="s">
        <v>2940</v>
      </c>
      <c r="C334" s="166">
        <v>2751.4387390000002</v>
      </c>
      <c r="D334" s="204">
        <v>1377</v>
      </c>
      <c r="E334" s="70"/>
      <c r="F334" s="145">
        <v>0.27147301283425213</v>
      </c>
      <c r="G334" s="145">
        <v>0.31510297482837529</v>
      </c>
    </row>
    <row r="335" spans="1:7" hidden="1" x14ac:dyDescent="0.25">
      <c r="A335" s="78" t="s">
        <v>2365</v>
      </c>
      <c r="B335" s="78" t="s">
        <v>773</v>
      </c>
      <c r="C335" s="166">
        <v>0</v>
      </c>
      <c r="D335" s="204">
        <v>0</v>
      </c>
      <c r="E335" s="70"/>
      <c r="F335" s="145">
        <v>0</v>
      </c>
      <c r="G335" s="145">
        <v>0</v>
      </c>
    </row>
    <row r="336" spans="1:7" hidden="1" x14ac:dyDescent="0.25">
      <c r="A336" s="78" t="s">
        <v>2366</v>
      </c>
      <c r="B336" s="78" t="s">
        <v>773</v>
      </c>
      <c r="C336" s="166">
        <v>0</v>
      </c>
      <c r="D336" s="204">
        <v>0</v>
      </c>
      <c r="E336" s="70"/>
      <c r="F336" s="145">
        <v>0</v>
      </c>
      <c r="G336" s="145">
        <v>0</v>
      </c>
    </row>
    <row r="337" spans="1:7" hidden="1" x14ac:dyDescent="0.25">
      <c r="A337" s="78" t="s">
        <v>2367</v>
      </c>
      <c r="B337" s="78" t="s">
        <v>773</v>
      </c>
      <c r="C337" s="166">
        <v>0</v>
      </c>
      <c r="D337" s="204">
        <v>0</v>
      </c>
      <c r="E337" s="70"/>
      <c r="F337" s="145">
        <v>0</v>
      </c>
      <c r="G337" s="145">
        <v>0</v>
      </c>
    </row>
    <row r="338" spans="1:7" hidden="1" x14ac:dyDescent="0.25">
      <c r="A338" s="78" t="s">
        <v>2368</v>
      </c>
      <c r="B338" s="78" t="s">
        <v>773</v>
      </c>
      <c r="C338" s="166">
        <v>0</v>
      </c>
      <c r="D338" s="204">
        <v>0</v>
      </c>
      <c r="E338" s="70"/>
      <c r="F338" s="145">
        <v>0</v>
      </c>
      <c r="G338" s="145">
        <v>0</v>
      </c>
    </row>
    <row r="339" spans="1:7" hidden="1" x14ac:dyDescent="0.25">
      <c r="A339" s="78" t="s">
        <v>2369</v>
      </c>
      <c r="B339" s="78" t="s">
        <v>773</v>
      </c>
      <c r="C339" s="166">
        <v>0</v>
      </c>
      <c r="D339" s="204">
        <v>0</v>
      </c>
      <c r="E339" s="70"/>
      <c r="F339" s="145">
        <v>0</v>
      </c>
      <c r="G339" s="145">
        <v>0</v>
      </c>
    </row>
    <row r="340" spans="1:7" hidden="1" x14ac:dyDescent="0.25">
      <c r="A340" s="78" t="s">
        <v>2370</v>
      </c>
      <c r="B340" s="78" t="s">
        <v>773</v>
      </c>
      <c r="C340" s="166">
        <v>0</v>
      </c>
      <c r="D340" s="204">
        <v>0</v>
      </c>
      <c r="E340" s="70"/>
      <c r="F340" s="145">
        <v>0</v>
      </c>
      <c r="G340" s="145">
        <v>0</v>
      </c>
    </row>
    <row r="341" spans="1:7" hidden="1" x14ac:dyDescent="0.25">
      <c r="A341" s="78" t="s">
        <v>2371</v>
      </c>
      <c r="B341" s="78" t="s">
        <v>773</v>
      </c>
      <c r="C341" s="166">
        <v>0</v>
      </c>
      <c r="D341" s="204">
        <v>0</v>
      </c>
      <c r="E341" s="70"/>
      <c r="F341" s="145">
        <v>0</v>
      </c>
      <c r="G341" s="145">
        <v>0</v>
      </c>
    </row>
    <row r="342" spans="1:7" hidden="1" x14ac:dyDescent="0.25">
      <c r="A342" s="78" t="s">
        <v>2372</v>
      </c>
      <c r="B342" s="78" t="s">
        <v>773</v>
      </c>
      <c r="C342" s="166">
        <v>0</v>
      </c>
      <c r="D342" s="204">
        <v>0</v>
      </c>
      <c r="E342" s="70"/>
      <c r="F342" s="145">
        <v>0</v>
      </c>
      <c r="G342" s="145">
        <v>0</v>
      </c>
    </row>
    <row r="343" spans="1:7" hidden="1" x14ac:dyDescent="0.25">
      <c r="A343" s="78" t="s">
        <v>2373</v>
      </c>
      <c r="B343" s="78" t="s">
        <v>773</v>
      </c>
      <c r="C343" s="166">
        <v>0</v>
      </c>
      <c r="D343" s="204">
        <v>0</v>
      </c>
      <c r="E343" s="70"/>
      <c r="F343" s="145">
        <v>0</v>
      </c>
      <c r="G343" s="145">
        <v>0</v>
      </c>
    </row>
    <row r="344" spans="1:7" hidden="1" x14ac:dyDescent="0.25">
      <c r="A344" s="78" t="s">
        <v>2374</v>
      </c>
      <c r="B344" s="78" t="s">
        <v>773</v>
      </c>
      <c r="C344" s="166">
        <v>0</v>
      </c>
      <c r="D344" s="204">
        <v>0</v>
      </c>
      <c r="E344" s="70"/>
      <c r="F344" s="145">
        <v>0</v>
      </c>
      <c r="G344" s="145">
        <v>0</v>
      </c>
    </row>
    <row r="345" spans="1:7" hidden="1" x14ac:dyDescent="0.25">
      <c r="A345" s="78" t="s">
        <v>2375</v>
      </c>
      <c r="B345" s="78" t="s">
        <v>773</v>
      </c>
      <c r="C345" s="166">
        <v>0</v>
      </c>
      <c r="D345" s="204">
        <v>0</v>
      </c>
      <c r="E345" s="70"/>
      <c r="F345" s="145">
        <v>0</v>
      </c>
      <c r="G345" s="145">
        <v>0</v>
      </c>
    </row>
    <row r="346" spans="1:7" hidden="1" x14ac:dyDescent="0.25">
      <c r="A346" s="78" t="s">
        <v>2376</v>
      </c>
      <c r="B346" s="78" t="s">
        <v>773</v>
      </c>
      <c r="C346" s="166">
        <v>0</v>
      </c>
      <c r="D346" s="204">
        <v>0</v>
      </c>
      <c r="E346" s="70"/>
      <c r="F346" s="145">
        <v>0</v>
      </c>
      <c r="G346" s="145">
        <v>0</v>
      </c>
    </row>
    <row r="347" spans="1:7" hidden="1" x14ac:dyDescent="0.25">
      <c r="A347" s="78" t="s">
        <v>2377</v>
      </c>
      <c r="B347" s="78" t="s">
        <v>773</v>
      </c>
      <c r="C347" s="166">
        <v>0</v>
      </c>
      <c r="D347" s="204">
        <v>0</v>
      </c>
      <c r="E347" s="70"/>
      <c r="F347" s="145">
        <v>0</v>
      </c>
      <c r="G347" s="145">
        <v>0</v>
      </c>
    </row>
    <row r="348" spans="1:7" x14ac:dyDescent="0.25">
      <c r="A348" s="78" t="s">
        <v>2378</v>
      </c>
      <c r="B348" s="78" t="s">
        <v>1016</v>
      </c>
      <c r="C348" s="166">
        <v>0</v>
      </c>
      <c r="D348" s="204">
        <v>0</v>
      </c>
      <c r="E348" s="70"/>
      <c r="F348" s="145">
        <v>0</v>
      </c>
      <c r="G348" s="145">
        <v>0</v>
      </c>
    </row>
    <row r="349" spans="1:7" x14ac:dyDescent="0.25">
      <c r="A349" s="78" t="s">
        <v>2379</v>
      </c>
      <c r="B349" s="78" t="s">
        <v>191</v>
      </c>
      <c r="C349" s="103">
        <v>10135.22011</v>
      </c>
      <c r="D349" s="78">
        <v>4370</v>
      </c>
      <c r="E349" s="70"/>
      <c r="F349" s="163">
        <v>1</v>
      </c>
      <c r="G349" s="163">
        <v>1</v>
      </c>
    </row>
    <row r="350" spans="1:7" hidden="1" x14ac:dyDescent="0.25">
      <c r="A350" s="65" t="s">
        <v>2380</v>
      </c>
      <c r="B350" s="82"/>
      <c r="C350" s="65"/>
      <c r="D350" s="65"/>
      <c r="E350" s="70"/>
      <c r="F350" s="70"/>
      <c r="G350" s="70"/>
    </row>
    <row r="351" spans="1:7" hidden="1" x14ac:dyDescent="0.25">
      <c r="A351" s="65" t="s">
        <v>2381</v>
      </c>
      <c r="B351" s="82"/>
      <c r="C351" s="65"/>
      <c r="D351" s="65"/>
      <c r="E351" s="70"/>
      <c r="F351" s="70"/>
      <c r="G351" s="70"/>
    </row>
    <row r="352" spans="1:7" x14ac:dyDescent="0.25">
      <c r="A352" s="87"/>
      <c r="B352" s="87" t="s">
        <v>2382</v>
      </c>
      <c r="C352" s="87" t="s">
        <v>151</v>
      </c>
      <c r="D352" s="87" t="s">
        <v>996</v>
      </c>
      <c r="E352" s="87"/>
      <c r="F352" s="87" t="s">
        <v>674</v>
      </c>
      <c r="G352" s="87" t="s">
        <v>2383</v>
      </c>
    </row>
    <row r="353" spans="1:7" x14ac:dyDescent="0.25">
      <c r="A353" s="78" t="s">
        <v>2384</v>
      </c>
      <c r="B353" s="78" t="s">
        <v>1046</v>
      </c>
      <c r="C353" s="166">
        <v>152.378636</v>
      </c>
      <c r="D353" s="204">
        <v>50</v>
      </c>
      <c r="E353" s="70"/>
      <c r="F353" s="145">
        <v>1.5034566032725263E-2</v>
      </c>
      <c r="G353" s="145">
        <v>1.1441647597254004E-2</v>
      </c>
    </row>
    <row r="354" spans="1:7" x14ac:dyDescent="0.25">
      <c r="A354" s="78" t="s">
        <v>2385</v>
      </c>
      <c r="B354" s="78" t="s">
        <v>1048</v>
      </c>
      <c r="C354" s="166">
        <v>476.61064599999997</v>
      </c>
      <c r="D354" s="204">
        <v>160</v>
      </c>
      <c r="E354" s="70"/>
      <c r="F354" s="145">
        <v>4.7025189470700106E-2</v>
      </c>
      <c r="G354" s="145">
        <v>3.6613272311212815E-2</v>
      </c>
    </row>
    <row r="355" spans="1:7" x14ac:dyDescent="0.25">
      <c r="A355" s="78" t="s">
        <v>2386</v>
      </c>
      <c r="B355" s="78" t="s">
        <v>1050</v>
      </c>
      <c r="C355" s="166">
        <v>415.78575999999998</v>
      </c>
      <c r="D355" s="204">
        <v>225</v>
      </c>
      <c r="E355" s="70"/>
      <c r="F355" s="145">
        <v>4.1023851035041803E-2</v>
      </c>
      <c r="G355" s="145">
        <v>5.1487414187643021E-2</v>
      </c>
    </row>
    <row r="356" spans="1:7" x14ac:dyDescent="0.25">
      <c r="A356" s="78" t="s">
        <v>2387</v>
      </c>
      <c r="B356" s="78" t="s">
        <v>1052</v>
      </c>
      <c r="C356" s="166">
        <v>646.71783700000003</v>
      </c>
      <c r="D356" s="204">
        <v>291</v>
      </c>
      <c r="E356" s="70"/>
      <c r="F356" s="145">
        <v>6.3808958264449572E-2</v>
      </c>
      <c r="G356" s="145">
        <v>6.6590389016018312E-2</v>
      </c>
    </row>
    <row r="357" spans="1:7" x14ac:dyDescent="0.25">
      <c r="A357" s="78" t="s">
        <v>2388</v>
      </c>
      <c r="B357" s="78" t="s">
        <v>1054</v>
      </c>
      <c r="C357" s="166">
        <v>539.03364699999997</v>
      </c>
      <c r="D357" s="204">
        <v>189</v>
      </c>
      <c r="E357" s="70"/>
      <c r="F357" s="145">
        <v>5.3184207264345237E-2</v>
      </c>
      <c r="G357" s="145">
        <v>4.324942791762014E-2</v>
      </c>
    </row>
    <row r="358" spans="1:7" x14ac:dyDescent="0.25">
      <c r="A358" s="78" t="s">
        <v>2389</v>
      </c>
      <c r="B358" s="78" t="s">
        <v>1056</v>
      </c>
      <c r="C358" s="166">
        <v>374.593343</v>
      </c>
      <c r="D358" s="204">
        <v>164</v>
      </c>
      <c r="E358" s="70"/>
      <c r="F358" s="145">
        <v>3.695956663342756E-2</v>
      </c>
      <c r="G358" s="145">
        <v>3.7528604118993135E-2</v>
      </c>
    </row>
    <row r="359" spans="1:7" x14ac:dyDescent="0.25">
      <c r="A359" s="78" t="s">
        <v>2390</v>
      </c>
      <c r="B359" s="78" t="s">
        <v>1058</v>
      </c>
      <c r="C359" s="166">
        <v>262.91337399999998</v>
      </c>
      <c r="D359" s="204">
        <v>103</v>
      </c>
      <c r="E359" s="70"/>
      <c r="F359" s="145">
        <v>2.5940568744096074E-2</v>
      </c>
      <c r="G359" s="145">
        <v>2.3569794050343248E-2</v>
      </c>
    </row>
    <row r="360" spans="1:7" x14ac:dyDescent="0.25">
      <c r="A360" s="78" t="s">
        <v>2391</v>
      </c>
      <c r="B360" s="78" t="s">
        <v>1060</v>
      </c>
      <c r="C360" s="166">
        <v>281.46973100000002</v>
      </c>
      <c r="D360" s="204">
        <v>113</v>
      </c>
      <c r="E360" s="70"/>
      <c r="F360" s="145">
        <v>2.77714472843353E-2</v>
      </c>
      <c r="G360" s="145">
        <v>2.5858123569794049E-2</v>
      </c>
    </row>
    <row r="361" spans="1:7" x14ac:dyDescent="0.25">
      <c r="A361" s="78" t="s">
        <v>2392</v>
      </c>
      <c r="B361" s="78" t="s">
        <v>1062</v>
      </c>
      <c r="C361" s="166">
        <v>857.29873499999997</v>
      </c>
      <c r="D361" s="204">
        <v>346</v>
      </c>
      <c r="E361" s="70"/>
      <c r="F361" s="145">
        <v>8.4586099334353765E-2</v>
      </c>
      <c r="G361" s="145">
        <v>7.9176201372997718E-2</v>
      </c>
    </row>
    <row r="362" spans="1:7" x14ac:dyDescent="0.25">
      <c r="A362" s="78" t="s">
        <v>2393</v>
      </c>
      <c r="B362" s="78" t="s">
        <v>1064</v>
      </c>
      <c r="C362" s="166">
        <v>1283.6082429999999</v>
      </c>
      <c r="D362" s="204">
        <v>531</v>
      </c>
      <c r="F362" s="145">
        <v>0.12664828479980589</v>
      </c>
      <c r="G362" s="145">
        <v>0.12151029748283752</v>
      </c>
    </row>
    <row r="363" spans="1:7" x14ac:dyDescent="0.25">
      <c r="A363" s="78" t="s">
        <v>2394</v>
      </c>
      <c r="B363" s="78" t="s">
        <v>1066</v>
      </c>
      <c r="C363" s="166">
        <v>2517.1012820000001</v>
      </c>
      <c r="D363" s="204">
        <v>1167</v>
      </c>
      <c r="F363" s="145">
        <v>0.24835191092855308</v>
      </c>
      <c r="G363" s="145">
        <v>0.26704805491990846</v>
      </c>
    </row>
    <row r="364" spans="1:7" x14ac:dyDescent="0.25">
      <c r="A364" s="78" t="s">
        <v>2395</v>
      </c>
      <c r="B364" s="78" t="s">
        <v>1068</v>
      </c>
      <c r="C364" s="166">
        <v>2327.7088760000001</v>
      </c>
      <c r="D364" s="204">
        <v>1031</v>
      </c>
      <c r="E364" s="70"/>
      <c r="F364" s="145">
        <v>0.22966535020816634</v>
      </c>
      <c r="G364" s="145">
        <v>0.23592677345537758</v>
      </c>
    </row>
    <row r="365" spans="1:7" x14ac:dyDescent="0.25">
      <c r="A365" s="78" t="s">
        <v>2396</v>
      </c>
      <c r="B365" s="78" t="s">
        <v>1016</v>
      </c>
      <c r="C365" s="415">
        <v>0</v>
      </c>
      <c r="D365" s="204">
        <v>0</v>
      </c>
      <c r="E365" s="70"/>
      <c r="F365" s="145">
        <v>0</v>
      </c>
      <c r="G365" s="145">
        <v>0</v>
      </c>
    </row>
    <row r="366" spans="1:7" x14ac:dyDescent="0.25">
      <c r="A366" s="78" t="s">
        <v>2397</v>
      </c>
      <c r="B366" s="78" t="s">
        <v>191</v>
      </c>
      <c r="C366" s="103">
        <v>10135.22011</v>
      </c>
      <c r="D366" s="78">
        <v>4370</v>
      </c>
      <c r="E366" s="70"/>
      <c r="F366" s="163">
        <v>0.99999999999999989</v>
      </c>
      <c r="G366" s="163">
        <v>1</v>
      </c>
    </row>
    <row r="367" spans="1:7" hidden="1" x14ac:dyDescent="0.25">
      <c r="A367" s="65" t="s">
        <v>2398</v>
      </c>
      <c r="B367" s="82"/>
      <c r="C367" s="166"/>
      <c r="D367" s="204"/>
      <c r="E367" s="70"/>
      <c r="F367" s="145" t="s">
        <v>2286</v>
      </c>
      <c r="G367" s="145" t="s">
        <v>2286</v>
      </c>
    </row>
    <row r="368" spans="1:7" hidden="1" x14ac:dyDescent="0.25">
      <c r="A368" s="65" t="s">
        <v>2399</v>
      </c>
      <c r="B368" s="82"/>
      <c r="C368" s="166"/>
      <c r="D368" s="204"/>
      <c r="E368" s="70"/>
      <c r="F368" s="145"/>
      <c r="G368" s="145"/>
    </row>
    <row r="369" spans="1:7" hidden="1" x14ac:dyDescent="0.25">
      <c r="A369" s="65" t="s">
        <v>2400</v>
      </c>
      <c r="B369" s="82"/>
      <c r="C369" s="166"/>
      <c r="D369" s="204"/>
      <c r="E369" s="70"/>
      <c r="F369" s="145"/>
      <c r="G369" s="145"/>
    </row>
    <row r="370" spans="1:7" hidden="1" x14ac:dyDescent="0.25">
      <c r="A370" s="65" t="s">
        <v>2401</v>
      </c>
      <c r="B370" s="82"/>
      <c r="C370" s="166"/>
      <c r="D370" s="204"/>
      <c r="E370" s="70"/>
      <c r="F370" s="145"/>
      <c r="G370" s="145"/>
    </row>
    <row r="371" spans="1:7" hidden="1" x14ac:dyDescent="0.25">
      <c r="A371" s="65" t="s">
        <v>2402</v>
      </c>
      <c r="B371" s="82"/>
      <c r="C371" s="166"/>
      <c r="D371" s="204"/>
      <c r="E371" s="70"/>
      <c r="F371" s="145"/>
      <c r="G371" s="145"/>
    </row>
    <row r="372" spans="1:7" hidden="1" x14ac:dyDescent="0.25">
      <c r="A372" s="65" t="s">
        <v>2403</v>
      </c>
      <c r="B372" s="82"/>
      <c r="C372" s="166"/>
      <c r="D372" s="204"/>
      <c r="E372" s="70"/>
      <c r="F372" s="145"/>
      <c r="G372" s="145"/>
    </row>
    <row r="373" spans="1:7" hidden="1" x14ac:dyDescent="0.25">
      <c r="A373" s="65" t="s">
        <v>2404</v>
      </c>
      <c r="B373" s="82"/>
      <c r="C373" s="166"/>
      <c r="D373" s="204"/>
      <c r="E373" s="70"/>
      <c r="F373" s="145"/>
      <c r="G373" s="145"/>
    </row>
    <row r="374" spans="1:7" hidden="1" x14ac:dyDescent="0.25">
      <c r="A374" s="65" t="s">
        <v>2405</v>
      </c>
      <c r="B374" s="82"/>
      <c r="C374" s="60"/>
      <c r="D374" s="146"/>
      <c r="E374" s="70"/>
      <c r="F374" s="206"/>
      <c r="G374" s="206"/>
    </row>
    <row r="375" spans="1:7" hidden="1" x14ac:dyDescent="0.25">
      <c r="A375" s="65" t="s">
        <v>2406</v>
      </c>
      <c r="B375" s="82"/>
      <c r="C375" s="65"/>
      <c r="D375" s="65"/>
      <c r="E375" s="70"/>
      <c r="F375" s="70"/>
      <c r="G375" s="70"/>
    </row>
    <row r="376" spans="1:7" hidden="1" x14ac:dyDescent="0.25">
      <c r="A376" s="65" t="s">
        <v>2407</v>
      </c>
      <c r="B376" s="82"/>
      <c r="C376" s="65"/>
      <c r="D376" s="65"/>
      <c r="E376" s="70"/>
      <c r="F376" s="70"/>
      <c r="G376" s="70"/>
    </row>
    <row r="377" spans="1:7" x14ac:dyDescent="0.25">
      <c r="A377" s="87"/>
      <c r="B377" s="87" t="s">
        <v>2408</v>
      </c>
      <c r="C377" s="87" t="s">
        <v>151</v>
      </c>
      <c r="D377" s="87" t="s">
        <v>996</v>
      </c>
      <c r="E377" s="87"/>
      <c r="F377" s="87" t="s">
        <v>674</v>
      </c>
      <c r="G377" s="87" t="s">
        <v>2383</v>
      </c>
    </row>
    <row r="378" spans="1:7" x14ac:dyDescent="0.25">
      <c r="A378" s="78" t="s">
        <v>2409</v>
      </c>
      <c r="B378" s="78" t="s">
        <v>1083</v>
      </c>
      <c r="C378" s="166">
        <v>4003.60941</v>
      </c>
      <c r="D378" s="204">
        <v>1217</v>
      </c>
      <c r="E378" s="70"/>
      <c r="F378" s="145">
        <v>0.39501948320291586</v>
      </c>
      <c r="G378" s="145">
        <v>0.27848970251716249</v>
      </c>
    </row>
    <row r="379" spans="1:7" x14ac:dyDescent="0.25">
      <c r="A379" s="78" t="s">
        <v>2410</v>
      </c>
      <c r="B379" s="78" t="s">
        <v>1085</v>
      </c>
      <c r="C379" s="166">
        <v>6131.6107000000002</v>
      </c>
      <c r="D379" s="204">
        <v>3153</v>
      </c>
      <c r="E379" s="70"/>
      <c r="F379" s="145">
        <v>0.6049805167970842</v>
      </c>
      <c r="G379" s="145">
        <v>0.72151029748283757</v>
      </c>
    </row>
    <row r="380" spans="1:7" x14ac:dyDescent="0.25">
      <c r="A380" s="78" t="s">
        <v>2411</v>
      </c>
      <c r="B380" s="78" t="s">
        <v>1087</v>
      </c>
      <c r="C380" s="166">
        <v>0</v>
      </c>
      <c r="D380" s="166">
        <v>0</v>
      </c>
      <c r="E380" s="70"/>
      <c r="F380" s="145">
        <v>0</v>
      </c>
      <c r="G380" s="145">
        <v>0</v>
      </c>
    </row>
    <row r="381" spans="1:7" x14ac:dyDescent="0.25">
      <c r="A381" s="78" t="s">
        <v>2412</v>
      </c>
      <c r="B381" s="78" t="s">
        <v>1089</v>
      </c>
      <c r="C381" s="166">
        <v>0</v>
      </c>
      <c r="D381" s="166">
        <v>0</v>
      </c>
      <c r="E381" s="70"/>
      <c r="F381" s="145">
        <v>0</v>
      </c>
      <c r="G381" s="145">
        <v>0</v>
      </c>
    </row>
    <row r="382" spans="1:7" x14ac:dyDescent="0.25">
      <c r="A382" s="78" t="s">
        <v>2413</v>
      </c>
      <c r="B382" s="78" t="s">
        <v>1091</v>
      </c>
      <c r="C382" s="166">
        <v>0</v>
      </c>
      <c r="D382" s="166">
        <v>0</v>
      </c>
      <c r="E382" s="70"/>
      <c r="F382" s="145">
        <v>0</v>
      </c>
      <c r="G382" s="145">
        <v>0</v>
      </c>
    </row>
    <row r="383" spans="1:7" x14ac:dyDescent="0.25">
      <c r="A383" s="78" t="s">
        <v>2414</v>
      </c>
      <c r="B383" s="78" t="s">
        <v>1093</v>
      </c>
      <c r="C383" s="166">
        <v>0</v>
      </c>
      <c r="D383" s="166">
        <v>0</v>
      </c>
      <c r="E383" s="70"/>
      <c r="F383" s="145">
        <v>0</v>
      </c>
      <c r="G383" s="145">
        <v>0</v>
      </c>
    </row>
    <row r="384" spans="1:7" x14ac:dyDescent="0.25">
      <c r="A384" s="78" t="s">
        <v>2415</v>
      </c>
      <c r="B384" s="78" t="s">
        <v>549</v>
      </c>
      <c r="C384" s="166">
        <v>0</v>
      </c>
      <c r="D384" s="166">
        <v>0</v>
      </c>
      <c r="E384" s="70"/>
      <c r="F384" s="145">
        <v>0</v>
      </c>
      <c r="G384" s="145">
        <v>0</v>
      </c>
    </row>
    <row r="385" spans="1:7" x14ac:dyDescent="0.25">
      <c r="A385" s="78" t="s">
        <v>2416</v>
      </c>
      <c r="B385" s="78" t="s">
        <v>191</v>
      </c>
      <c r="C385" s="103">
        <v>10135.22011</v>
      </c>
      <c r="D385" s="78">
        <v>4370</v>
      </c>
      <c r="E385" s="70"/>
      <c r="F385" s="163">
        <v>1</v>
      </c>
      <c r="G385" s="163">
        <v>1</v>
      </c>
    </row>
    <row r="386" spans="1:7" hidden="1" x14ac:dyDescent="0.25">
      <c r="A386" s="65" t="s">
        <v>2417</v>
      </c>
      <c r="B386" s="82"/>
      <c r="C386" s="65"/>
      <c r="D386" s="65"/>
      <c r="E386" s="70"/>
      <c r="F386" s="70"/>
      <c r="G386" s="70"/>
    </row>
    <row r="387" spans="1:7" x14ac:dyDescent="0.25">
      <c r="A387" s="87"/>
      <c r="B387" s="87" t="s">
        <v>2418</v>
      </c>
      <c r="C387" s="87" t="s">
        <v>151</v>
      </c>
      <c r="D387" s="87" t="s">
        <v>996</v>
      </c>
      <c r="E387" s="87"/>
      <c r="F387" s="87" t="s">
        <v>674</v>
      </c>
      <c r="G387" s="87" t="s">
        <v>2383</v>
      </c>
    </row>
    <row r="388" spans="1:7" x14ac:dyDescent="0.25">
      <c r="A388" s="78" t="s">
        <v>2419</v>
      </c>
      <c r="B388" s="78" t="s">
        <v>3106</v>
      </c>
      <c r="C388" s="166">
        <v>2327.7088760000001</v>
      </c>
      <c r="D388" s="204">
        <v>1031</v>
      </c>
      <c r="E388" s="70"/>
      <c r="F388" s="145">
        <v>0.22966535020816634</v>
      </c>
      <c r="G388" s="145">
        <v>0.23592677345537758</v>
      </c>
    </row>
    <row r="389" spans="1:7" x14ac:dyDescent="0.25">
      <c r="A389" s="78" t="s">
        <v>2420</v>
      </c>
      <c r="B389" s="78" t="s">
        <v>1344</v>
      </c>
      <c r="C389" s="166">
        <v>7807.5112339999996</v>
      </c>
      <c r="D389" s="204">
        <v>3339</v>
      </c>
      <c r="E389" s="70"/>
      <c r="F389" s="145">
        <v>0.77033464979183364</v>
      </c>
      <c r="G389" s="145">
        <v>0.7640732265446224</v>
      </c>
    </row>
    <row r="390" spans="1:7" x14ac:dyDescent="0.25">
      <c r="A390" s="78" t="s">
        <v>2421</v>
      </c>
      <c r="B390" s="78" t="s">
        <v>549</v>
      </c>
      <c r="C390" s="166">
        <v>0</v>
      </c>
      <c r="D390" s="204">
        <v>0</v>
      </c>
      <c r="E390" s="70"/>
      <c r="F390" s="145">
        <v>0</v>
      </c>
      <c r="G390" s="145">
        <v>0</v>
      </c>
    </row>
    <row r="391" spans="1:7" x14ac:dyDescent="0.25">
      <c r="A391" s="78" t="s">
        <v>2422</v>
      </c>
      <c r="B391" s="78" t="s">
        <v>1016</v>
      </c>
      <c r="C391" s="166">
        <v>0</v>
      </c>
      <c r="D391" s="204">
        <v>0</v>
      </c>
      <c r="E391" s="70"/>
      <c r="F391" s="145">
        <v>0</v>
      </c>
      <c r="G391" s="145">
        <v>0</v>
      </c>
    </row>
    <row r="392" spans="1:7" x14ac:dyDescent="0.25">
      <c r="A392" s="78" t="s">
        <v>2423</v>
      </c>
      <c r="B392" s="78" t="s">
        <v>191</v>
      </c>
      <c r="C392" s="103">
        <v>10135.22011</v>
      </c>
      <c r="D392" s="78">
        <v>4370</v>
      </c>
      <c r="E392" s="70"/>
      <c r="F392" s="163">
        <v>1</v>
      </c>
      <c r="G392" s="163">
        <v>1</v>
      </c>
    </row>
    <row r="393" spans="1:7" x14ac:dyDescent="0.25">
      <c r="A393" s="78" t="s">
        <v>2424</v>
      </c>
      <c r="B393" s="65"/>
      <c r="C393" s="148"/>
      <c r="D393" s="65"/>
      <c r="E393" s="62"/>
      <c r="F393" s="62"/>
      <c r="G393" s="62"/>
    </row>
    <row r="394" spans="1:7" ht="38.450000000000003" customHeight="1" x14ac:dyDescent="0.25">
      <c r="A394" s="87"/>
      <c r="B394" s="87" t="s">
        <v>3107</v>
      </c>
      <c r="C394" s="87" t="s">
        <v>1106</v>
      </c>
      <c r="D394" s="87" t="s">
        <v>1107</v>
      </c>
      <c r="E394" s="87"/>
      <c r="F394" s="87" t="s">
        <v>1108</v>
      </c>
      <c r="G394" s="87" t="s">
        <v>1109</v>
      </c>
    </row>
    <row r="395" spans="1:7" x14ac:dyDescent="0.25">
      <c r="A395" s="78" t="s">
        <v>2425</v>
      </c>
      <c r="B395" s="78" t="s">
        <v>1083</v>
      </c>
      <c r="C395" s="166" t="s">
        <v>1882</v>
      </c>
      <c r="D395" s="166" t="s">
        <v>1882</v>
      </c>
      <c r="E395" s="62"/>
      <c r="F395" s="166" t="s">
        <v>1882</v>
      </c>
      <c r="G395" s="166" t="s">
        <v>1882</v>
      </c>
    </row>
    <row r="396" spans="1:7" x14ac:dyDescent="0.25">
      <c r="A396" s="78" t="s">
        <v>2426</v>
      </c>
      <c r="B396" s="78" t="s">
        <v>1085</v>
      </c>
      <c r="C396" s="166" t="s">
        <v>1882</v>
      </c>
      <c r="D396" s="166" t="s">
        <v>1882</v>
      </c>
      <c r="E396" s="62"/>
      <c r="F396" s="166" t="s">
        <v>1882</v>
      </c>
      <c r="G396" s="166" t="s">
        <v>1882</v>
      </c>
    </row>
    <row r="397" spans="1:7" x14ac:dyDescent="0.25">
      <c r="A397" s="78" t="s">
        <v>2427</v>
      </c>
      <c r="B397" s="78" t="s">
        <v>1087</v>
      </c>
      <c r="C397" s="166" t="s">
        <v>1882</v>
      </c>
      <c r="D397" s="166" t="s">
        <v>1882</v>
      </c>
      <c r="E397" s="62"/>
      <c r="F397" s="166" t="s">
        <v>1882</v>
      </c>
      <c r="G397" s="166" t="s">
        <v>1882</v>
      </c>
    </row>
    <row r="398" spans="1:7" x14ac:dyDescent="0.25">
      <c r="A398" s="78" t="s">
        <v>2428</v>
      </c>
      <c r="B398" s="78" t="s">
        <v>1089</v>
      </c>
      <c r="C398" s="166" t="s">
        <v>1882</v>
      </c>
      <c r="D398" s="166" t="s">
        <v>1882</v>
      </c>
      <c r="E398" s="62"/>
      <c r="F398" s="166" t="s">
        <v>1882</v>
      </c>
      <c r="G398" s="166" t="s">
        <v>1882</v>
      </c>
    </row>
    <row r="399" spans="1:7" x14ac:dyDescent="0.25">
      <c r="A399" s="78" t="s">
        <v>2429</v>
      </c>
      <c r="B399" s="78" t="s">
        <v>1091</v>
      </c>
      <c r="C399" s="166" t="s">
        <v>1882</v>
      </c>
      <c r="D399" s="166" t="s">
        <v>1882</v>
      </c>
      <c r="E399" s="62"/>
      <c r="F399" s="166" t="s">
        <v>1882</v>
      </c>
      <c r="G399" s="166" t="s">
        <v>1882</v>
      </c>
    </row>
    <row r="400" spans="1:7" x14ac:dyDescent="0.25">
      <c r="A400" s="78" t="s">
        <v>2430</v>
      </c>
      <c r="B400" s="78" t="s">
        <v>1093</v>
      </c>
      <c r="C400" s="166" t="s">
        <v>1882</v>
      </c>
      <c r="D400" s="166" t="s">
        <v>1882</v>
      </c>
      <c r="E400" s="62"/>
      <c r="F400" s="166" t="s">
        <v>1882</v>
      </c>
      <c r="G400" s="166" t="s">
        <v>1882</v>
      </c>
    </row>
    <row r="401" spans="1:7" x14ac:dyDescent="0.25">
      <c r="A401" s="78" t="s">
        <v>2431</v>
      </c>
      <c r="B401" s="78" t="s">
        <v>549</v>
      </c>
      <c r="C401" s="166" t="s">
        <v>1882</v>
      </c>
      <c r="D401" s="166" t="s">
        <v>1882</v>
      </c>
      <c r="E401" s="62"/>
      <c r="F401" s="166" t="s">
        <v>1882</v>
      </c>
      <c r="G401" s="166" t="s">
        <v>1882</v>
      </c>
    </row>
    <row r="402" spans="1:7" x14ac:dyDescent="0.25">
      <c r="A402" s="78" t="s">
        <v>2432</v>
      </c>
      <c r="B402" s="78" t="s">
        <v>191</v>
      </c>
      <c r="C402" s="60">
        <v>0</v>
      </c>
      <c r="D402" s="60">
        <v>0</v>
      </c>
      <c r="E402" s="62"/>
      <c r="F402" s="65"/>
      <c r="G402" s="145" t="s">
        <v>2286</v>
      </c>
    </row>
    <row r="403" spans="1:7" x14ac:dyDescent="0.25">
      <c r="A403" s="78" t="s">
        <v>2433</v>
      </c>
      <c r="B403" s="78" t="s">
        <v>1119</v>
      </c>
      <c r="C403" s="65"/>
      <c r="D403" s="65"/>
      <c r="E403" s="65"/>
      <c r="F403" s="166"/>
      <c r="G403" s="145" t="s">
        <v>2286</v>
      </c>
    </row>
    <row r="404" spans="1:7" hidden="1" x14ac:dyDescent="0.25">
      <c r="A404" s="78" t="s">
        <v>2434</v>
      </c>
      <c r="G404" s="145" t="s">
        <v>2286</v>
      </c>
    </row>
    <row r="405" spans="1:7" hidden="1" x14ac:dyDescent="0.25">
      <c r="A405" s="78" t="s">
        <v>2435</v>
      </c>
      <c r="B405" s="187"/>
      <c r="C405" s="65"/>
      <c r="D405" s="65"/>
      <c r="E405" s="62"/>
      <c r="F405" s="145"/>
      <c r="G405" s="145"/>
    </row>
    <row r="406" spans="1:7" hidden="1" x14ac:dyDescent="0.25">
      <c r="A406" s="78" t="s">
        <v>2436</v>
      </c>
      <c r="B406" s="187"/>
      <c r="C406" s="65"/>
      <c r="D406" s="65"/>
      <c r="E406" s="62"/>
      <c r="F406" s="145"/>
      <c r="G406" s="145"/>
    </row>
    <row r="407" spans="1:7" hidden="1" x14ac:dyDescent="0.25">
      <c r="A407" s="78" t="s">
        <v>2437</v>
      </c>
      <c r="B407" s="187"/>
      <c r="C407" s="65"/>
      <c r="D407" s="65"/>
      <c r="E407" s="62"/>
      <c r="F407" s="145"/>
      <c r="G407" s="145"/>
    </row>
    <row r="408" spans="1:7" hidden="1" x14ac:dyDescent="0.25">
      <c r="A408" s="78" t="s">
        <v>2438</v>
      </c>
      <c r="B408" s="187"/>
      <c r="C408" s="65"/>
      <c r="D408" s="65"/>
      <c r="E408" s="62"/>
      <c r="F408" s="145"/>
      <c r="G408" s="145"/>
    </row>
    <row r="409" spans="1:7" hidden="1" x14ac:dyDescent="0.25">
      <c r="A409" s="78" t="s">
        <v>2439</v>
      </c>
      <c r="B409" s="187"/>
      <c r="C409" s="65"/>
      <c r="D409" s="65"/>
      <c r="E409" s="62"/>
      <c r="F409" s="145"/>
      <c r="G409" s="145"/>
    </row>
    <row r="410" spans="1:7" hidden="1" x14ac:dyDescent="0.25">
      <c r="A410" s="78" t="s">
        <v>2440</v>
      </c>
      <c r="B410" s="187"/>
      <c r="C410" s="65"/>
      <c r="D410" s="65"/>
      <c r="E410" s="62"/>
      <c r="F410" s="145"/>
      <c r="G410" s="145"/>
    </row>
    <row r="411" spans="1:7" hidden="1" x14ac:dyDescent="0.25">
      <c r="A411" s="78" t="s">
        <v>2441</v>
      </c>
      <c r="B411" s="187"/>
      <c r="C411" s="65"/>
      <c r="D411" s="65"/>
      <c r="E411" s="62"/>
      <c r="F411" s="145"/>
      <c r="G411" s="145"/>
    </row>
    <row r="412" spans="1:7" hidden="1" x14ac:dyDescent="0.25">
      <c r="A412" s="78" t="s">
        <v>2442</v>
      </c>
      <c r="B412" s="82"/>
      <c r="C412" s="65"/>
      <c r="D412" s="65"/>
      <c r="E412" s="62"/>
      <c r="F412" s="145"/>
      <c r="G412" s="145"/>
    </row>
    <row r="413" spans="1:7" hidden="1" x14ac:dyDescent="0.25">
      <c r="A413" s="78" t="s">
        <v>2443</v>
      </c>
      <c r="B413" s="82"/>
      <c r="C413" s="60"/>
      <c r="D413" s="65"/>
      <c r="E413" s="62"/>
      <c r="F413" s="207"/>
      <c r="G413" s="207"/>
    </row>
    <row r="414" spans="1:7" hidden="1" x14ac:dyDescent="0.25">
      <c r="A414" s="78" t="s">
        <v>2444</v>
      </c>
      <c r="B414" s="65"/>
      <c r="C414" s="416"/>
      <c r="D414" s="65"/>
      <c r="E414" s="62"/>
      <c r="F414" s="62"/>
      <c r="G414" s="62"/>
    </row>
    <row r="415" spans="1:7" hidden="1" x14ac:dyDescent="0.25">
      <c r="A415" s="78" t="s">
        <v>2445</v>
      </c>
      <c r="B415" s="65"/>
      <c r="C415" s="416"/>
      <c r="D415" s="65"/>
      <c r="E415" s="62"/>
      <c r="F415" s="62"/>
      <c r="G415" s="62"/>
    </row>
    <row r="416" spans="1:7" hidden="1" x14ac:dyDescent="0.25">
      <c r="A416" s="78" t="s">
        <v>2446</v>
      </c>
      <c r="B416" s="65"/>
      <c r="C416" s="416"/>
      <c r="D416" s="65"/>
      <c r="E416" s="62"/>
      <c r="F416" s="62"/>
      <c r="G416" s="62"/>
    </row>
    <row r="417" spans="1:7" hidden="1" x14ac:dyDescent="0.25">
      <c r="A417" s="78" t="s">
        <v>2447</v>
      </c>
      <c r="B417" s="65"/>
      <c r="C417" s="416"/>
      <c r="D417" s="65"/>
      <c r="E417" s="62"/>
      <c r="F417" s="62"/>
      <c r="G417" s="62"/>
    </row>
    <row r="418" spans="1:7" hidden="1" x14ac:dyDescent="0.25">
      <c r="A418" s="78" t="s">
        <v>2448</v>
      </c>
      <c r="B418" s="65"/>
      <c r="C418" s="416"/>
      <c r="D418" s="65"/>
      <c r="E418" s="62"/>
      <c r="F418" s="62"/>
      <c r="G418" s="62"/>
    </row>
    <row r="419" spans="1:7" hidden="1" x14ac:dyDescent="0.25">
      <c r="A419" s="78" t="s">
        <v>2449</v>
      </c>
      <c r="B419" s="65"/>
      <c r="C419" s="416"/>
      <c r="D419" s="65"/>
      <c r="E419" s="62"/>
      <c r="F419" s="62"/>
      <c r="G419" s="62"/>
    </row>
    <row r="420" spans="1:7" hidden="1" x14ac:dyDescent="0.25">
      <c r="A420" s="78" t="s">
        <v>2450</v>
      </c>
      <c r="B420" s="65"/>
      <c r="C420" s="416"/>
      <c r="D420" s="65"/>
      <c r="E420" s="62"/>
      <c r="F420" s="62"/>
      <c r="G420" s="62"/>
    </row>
    <row r="421" spans="1:7" hidden="1" x14ac:dyDescent="0.25">
      <c r="A421" s="78" t="s">
        <v>2451</v>
      </c>
      <c r="B421" s="65"/>
      <c r="C421" s="416"/>
      <c r="D421" s="65"/>
      <c r="E421" s="62"/>
      <c r="F421" s="62"/>
      <c r="G421" s="62"/>
    </row>
    <row r="422" spans="1:7" hidden="1" x14ac:dyDescent="0.25">
      <c r="A422" s="78" t="s">
        <v>2452</v>
      </c>
      <c r="B422" s="65"/>
      <c r="C422" s="416"/>
      <c r="D422" s="65"/>
      <c r="E422" s="62"/>
      <c r="F422" s="62"/>
      <c r="G422" s="62"/>
    </row>
    <row r="423" spans="1:7" hidden="1" x14ac:dyDescent="0.25">
      <c r="A423" s="78" t="s">
        <v>2453</v>
      </c>
      <c r="B423" s="65"/>
      <c r="C423" s="416"/>
      <c r="D423" s="65"/>
      <c r="E423" s="62"/>
      <c r="F423" s="62"/>
      <c r="G423" s="62"/>
    </row>
    <row r="424" spans="1:7" hidden="1" x14ac:dyDescent="0.25">
      <c r="A424" s="78" t="s">
        <v>2454</v>
      </c>
      <c r="B424" s="65"/>
      <c r="C424" s="416"/>
      <c r="D424" s="65"/>
      <c r="E424" s="62"/>
      <c r="F424" s="62"/>
      <c r="G424" s="62"/>
    </row>
    <row r="425" spans="1:7" hidden="1" x14ac:dyDescent="0.25">
      <c r="A425" s="78" t="s">
        <v>2455</v>
      </c>
      <c r="B425" s="65"/>
      <c r="C425" s="416"/>
      <c r="D425" s="65"/>
      <c r="E425" s="62"/>
      <c r="F425" s="62"/>
      <c r="G425" s="62"/>
    </row>
    <row r="426" spans="1:7" hidden="1" x14ac:dyDescent="0.25">
      <c r="A426" s="78" t="s">
        <v>2456</v>
      </c>
      <c r="B426" s="65"/>
      <c r="C426" s="416"/>
      <c r="D426" s="65"/>
      <c r="E426" s="62"/>
      <c r="F426" s="62"/>
      <c r="G426" s="62"/>
    </row>
    <row r="427" spans="1:7" hidden="1" x14ac:dyDescent="0.25">
      <c r="A427" s="78" t="s">
        <v>2457</v>
      </c>
      <c r="B427" s="65"/>
      <c r="C427" s="416"/>
      <c r="D427" s="65"/>
      <c r="E427" s="62"/>
      <c r="F427" s="62"/>
      <c r="G427" s="62"/>
    </row>
    <row r="428" spans="1:7" hidden="1" x14ac:dyDescent="0.25">
      <c r="A428" s="78" t="s">
        <v>2458</v>
      </c>
      <c r="B428" s="65"/>
      <c r="C428" s="416"/>
      <c r="D428" s="65"/>
      <c r="E428" s="62"/>
      <c r="F428" s="62"/>
      <c r="G428" s="62"/>
    </row>
    <row r="429" spans="1:7" hidden="1" x14ac:dyDescent="0.25">
      <c r="A429" s="78" t="s">
        <v>2459</v>
      </c>
      <c r="B429" s="65"/>
      <c r="C429" s="416"/>
      <c r="D429" s="65"/>
      <c r="E429" s="62"/>
      <c r="F429" s="62"/>
      <c r="G429" s="62"/>
    </row>
    <row r="430" spans="1:7" hidden="1" x14ac:dyDescent="0.25">
      <c r="A430" s="78" t="s">
        <v>2460</v>
      </c>
      <c r="B430" s="65"/>
      <c r="C430" s="416"/>
      <c r="D430" s="65"/>
      <c r="E430" s="62"/>
      <c r="F430" s="62"/>
      <c r="G430" s="62"/>
    </row>
    <row r="431" spans="1:7" hidden="1" x14ac:dyDescent="0.25">
      <c r="A431" s="78" t="s">
        <v>2461</v>
      </c>
      <c r="B431" s="65"/>
      <c r="C431" s="416"/>
      <c r="D431" s="65"/>
      <c r="E431" s="62"/>
      <c r="F431" s="62"/>
      <c r="G431" s="62"/>
    </row>
    <row r="432" spans="1:7" hidden="1" x14ac:dyDescent="0.25">
      <c r="A432" s="78" t="s">
        <v>2462</v>
      </c>
      <c r="B432" s="65"/>
      <c r="C432" s="416"/>
      <c r="D432" s="65"/>
      <c r="E432" s="62"/>
      <c r="F432" s="62"/>
      <c r="G432" s="62"/>
    </row>
    <row r="433" spans="1:7" hidden="1" x14ac:dyDescent="0.25">
      <c r="A433" s="78" t="s">
        <v>2463</v>
      </c>
      <c r="B433" s="65"/>
      <c r="C433" s="416"/>
      <c r="D433" s="65"/>
      <c r="E433" s="62"/>
      <c r="F433" s="62"/>
      <c r="G433" s="62"/>
    </row>
    <row r="434" spans="1:7" hidden="1" x14ac:dyDescent="0.25">
      <c r="A434" s="78" t="s">
        <v>2464</v>
      </c>
      <c r="B434" s="65"/>
      <c r="C434" s="416"/>
      <c r="D434" s="65"/>
      <c r="E434" s="62"/>
      <c r="F434" s="62"/>
      <c r="G434" s="62"/>
    </row>
    <row r="435" spans="1:7" hidden="1" x14ac:dyDescent="0.25">
      <c r="A435" s="78" t="s">
        <v>2465</v>
      </c>
      <c r="B435" s="65"/>
      <c r="C435" s="416"/>
      <c r="D435" s="65"/>
      <c r="E435" s="62"/>
      <c r="F435" s="62"/>
      <c r="G435" s="62"/>
    </row>
    <row r="436" spans="1:7" hidden="1" x14ac:dyDescent="0.25">
      <c r="A436" s="78" t="s">
        <v>2466</v>
      </c>
      <c r="B436" s="65"/>
      <c r="C436" s="416"/>
      <c r="D436" s="65"/>
      <c r="E436" s="62"/>
      <c r="F436" s="62"/>
      <c r="G436" s="62"/>
    </row>
    <row r="437" spans="1:7" hidden="1" x14ac:dyDescent="0.25">
      <c r="A437" s="78" t="s">
        <v>2467</v>
      </c>
      <c r="B437" s="65"/>
      <c r="C437" s="416"/>
      <c r="D437" s="65"/>
      <c r="E437" s="62"/>
      <c r="F437" s="62"/>
      <c r="G437" s="62"/>
    </row>
    <row r="438" spans="1:7" hidden="1" x14ac:dyDescent="0.25">
      <c r="A438" s="78" t="s">
        <v>2468</v>
      </c>
      <c r="B438" s="65"/>
      <c r="C438" s="416"/>
      <c r="D438" s="65"/>
      <c r="E438" s="62"/>
      <c r="F438" s="62"/>
      <c r="G438" s="62"/>
    </row>
    <row r="439" spans="1:7" hidden="1" x14ac:dyDescent="0.25">
      <c r="A439" s="78" t="s">
        <v>2469</v>
      </c>
      <c r="B439" s="65"/>
      <c r="C439" s="416"/>
      <c r="D439" s="65"/>
      <c r="E439" s="62"/>
      <c r="F439" s="62"/>
      <c r="G439" s="62"/>
    </row>
    <row r="440" spans="1:7" hidden="1" x14ac:dyDescent="0.25">
      <c r="A440" s="78" t="s">
        <v>2470</v>
      </c>
      <c r="B440" s="65"/>
      <c r="C440" s="416"/>
      <c r="D440" s="65"/>
      <c r="E440" s="62"/>
      <c r="F440" s="62"/>
      <c r="G440" s="62"/>
    </row>
    <row r="441" spans="1:7" hidden="1" x14ac:dyDescent="0.25">
      <c r="A441" s="78" t="s">
        <v>2471</v>
      </c>
      <c r="B441" s="65"/>
      <c r="C441" s="416"/>
      <c r="D441" s="65"/>
      <c r="E441" s="62"/>
      <c r="F441" s="62"/>
      <c r="G441" s="62"/>
    </row>
    <row r="442" spans="1:7" hidden="1" x14ac:dyDescent="0.25">
      <c r="A442" s="78" t="s">
        <v>2472</v>
      </c>
      <c r="B442" s="65"/>
      <c r="C442" s="416"/>
      <c r="D442" s="65"/>
      <c r="E442" s="62"/>
      <c r="F442" s="62"/>
      <c r="G442" s="62"/>
    </row>
    <row r="443" spans="1:7" ht="18.75" x14ac:dyDescent="0.25">
      <c r="A443" s="409"/>
      <c r="B443" s="434" t="s">
        <v>2473</v>
      </c>
      <c r="C443" s="434"/>
      <c r="D443" s="409"/>
      <c r="E443" s="409"/>
      <c r="F443" s="409"/>
      <c r="G443" s="409"/>
    </row>
    <row r="444" spans="1:7" x14ac:dyDescent="0.25">
      <c r="A444" s="87"/>
      <c r="B444" s="87" t="s">
        <v>1159</v>
      </c>
      <c r="C444" s="87" t="s">
        <v>870</v>
      </c>
      <c r="D444" s="87" t="s">
        <v>871</v>
      </c>
      <c r="E444" s="87"/>
      <c r="F444" s="87" t="s">
        <v>675</v>
      </c>
      <c r="G444" s="87" t="s">
        <v>872</v>
      </c>
    </row>
    <row r="445" spans="1:7" x14ac:dyDescent="0.25">
      <c r="A445" s="78" t="s">
        <v>2474</v>
      </c>
      <c r="B445" s="65" t="s">
        <v>874</v>
      </c>
      <c r="C445" s="413" t="s">
        <v>1879</v>
      </c>
      <c r="D445" s="108"/>
      <c r="E445" s="108"/>
      <c r="F445" s="401"/>
      <c r="G445" s="401"/>
    </row>
    <row r="446" spans="1:7" x14ac:dyDescent="0.25">
      <c r="A446" s="108"/>
      <c r="B446" s="65"/>
      <c r="C446" s="65"/>
      <c r="D446" s="108"/>
      <c r="E446" s="108"/>
      <c r="F446" s="401"/>
      <c r="G446" s="401"/>
    </row>
    <row r="447" spans="1:7" x14ac:dyDescent="0.25">
      <c r="A447" s="65"/>
      <c r="B447" s="65" t="s">
        <v>875</v>
      </c>
      <c r="C447" s="65"/>
      <c r="D447" s="108"/>
      <c r="E447" s="108"/>
      <c r="F447" s="401"/>
      <c r="G447" s="401"/>
    </row>
    <row r="448" spans="1:7" x14ac:dyDescent="0.25">
      <c r="A448" s="78" t="s">
        <v>2475</v>
      </c>
      <c r="B448" s="187" t="s">
        <v>773</v>
      </c>
      <c r="C448" s="413" t="s">
        <v>1879</v>
      </c>
      <c r="D448" s="413" t="s">
        <v>1879</v>
      </c>
      <c r="E448" s="108"/>
      <c r="F448" s="145" t="s">
        <v>2286</v>
      </c>
      <c r="G448" s="145" t="s">
        <v>2286</v>
      </c>
    </row>
    <row r="449" spans="1:7" x14ac:dyDescent="0.25">
      <c r="A449" s="78" t="s">
        <v>2476</v>
      </c>
      <c r="B449" s="187" t="s">
        <v>773</v>
      </c>
      <c r="C449" s="413" t="s">
        <v>1879</v>
      </c>
      <c r="D449" s="413" t="s">
        <v>1879</v>
      </c>
      <c r="E449" s="108"/>
      <c r="F449" s="145" t="s">
        <v>2286</v>
      </c>
      <c r="G449" s="145" t="s">
        <v>2286</v>
      </c>
    </row>
    <row r="450" spans="1:7" x14ac:dyDescent="0.25">
      <c r="A450" s="78" t="s">
        <v>2477</v>
      </c>
      <c r="B450" s="187" t="s">
        <v>773</v>
      </c>
      <c r="C450" s="413" t="s">
        <v>1879</v>
      </c>
      <c r="D450" s="413" t="s">
        <v>1879</v>
      </c>
      <c r="E450" s="108"/>
      <c r="F450" s="145" t="s">
        <v>2286</v>
      </c>
      <c r="G450" s="145" t="s">
        <v>2286</v>
      </c>
    </row>
    <row r="451" spans="1:7" x14ac:dyDescent="0.25">
      <c r="A451" s="78" t="s">
        <v>2478</v>
      </c>
      <c r="B451" s="187" t="s">
        <v>773</v>
      </c>
      <c r="C451" s="413" t="s">
        <v>1879</v>
      </c>
      <c r="D451" s="413" t="s">
        <v>1879</v>
      </c>
      <c r="E451" s="108"/>
      <c r="F451" s="145" t="s">
        <v>2286</v>
      </c>
      <c r="G451" s="145" t="s">
        <v>2286</v>
      </c>
    </row>
    <row r="452" spans="1:7" x14ac:dyDescent="0.25">
      <c r="A452" s="78" t="s">
        <v>2479</v>
      </c>
      <c r="B452" s="187" t="s">
        <v>773</v>
      </c>
      <c r="C452" s="413" t="s">
        <v>1879</v>
      </c>
      <c r="D452" s="413" t="s">
        <v>1879</v>
      </c>
      <c r="E452" s="108"/>
      <c r="F452" s="145" t="s">
        <v>2286</v>
      </c>
      <c r="G452" s="145" t="s">
        <v>2286</v>
      </c>
    </row>
    <row r="453" spans="1:7" x14ac:dyDescent="0.25">
      <c r="A453" s="78" t="s">
        <v>2480</v>
      </c>
      <c r="B453" s="187" t="s">
        <v>773</v>
      </c>
      <c r="C453" s="413" t="s">
        <v>1879</v>
      </c>
      <c r="D453" s="413" t="s">
        <v>1879</v>
      </c>
      <c r="E453" s="108"/>
      <c r="F453" s="145" t="s">
        <v>2286</v>
      </c>
      <c r="G453" s="145" t="s">
        <v>2286</v>
      </c>
    </row>
    <row r="454" spans="1:7" x14ac:dyDescent="0.25">
      <c r="A454" s="78" t="s">
        <v>2481</v>
      </c>
      <c r="B454" s="187" t="s">
        <v>773</v>
      </c>
      <c r="C454" s="413" t="s">
        <v>1879</v>
      </c>
      <c r="D454" s="413" t="s">
        <v>1879</v>
      </c>
      <c r="E454" s="108"/>
      <c r="F454" s="145" t="s">
        <v>2286</v>
      </c>
      <c r="G454" s="145" t="s">
        <v>2286</v>
      </c>
    </row>
    <row r="455" spans="1:7" x14ac:dyDescent="0.25">
      <c r="A455" s="78" t="s">
        <v>2482</v>
      </c>
      <c r="B455" s="187" t="s">
        <v>773</v>
      </c>
      <c r="C455" s="413" t="s">
        <v>1879</v>
      </c>
      <c r="D455" s="413" t="s">
        <v>1879</v>
      </c>
      <c r="E455" s="108"/>
      <c r="F455" s="145" t="s">
        <v>2286</v>
      </c>
      <c r="G455" s="145" t="s">
        <v>2286</v>
      </c>
    </row>
    <row r="456" spans="1:7" x14ac:dyDescent="0.25">
      <c r="A456" s="78" t="s">
        <v>2483</v>
      </c>
      <c r="B456" s="187" t="s">
        <v>773</v>
      </c>
      <c r="C456" s="413" t="s">
        <v>1879</v>
      </c>
      <c r="D456" s="413" t="s">
        <v>1879</v>
      </c>
      <c r="E456" s="108"/>
      <c r="F456" s="145" t="s">
        <v>2286</v>
      </c>
      <c r="G456" s="145" t="s">
        <v>2286</v>
      </c>
    </row>
    <row r="457" spans="1:7" x14ac:dyDescent="0.25">
      <c r="A457" s="78" t="s">
        <v>2484</v>
      </c>
      <c r="B457" s="187" t="s">
        <v>773</v>
      </c>
      <c r="C457" s="413" t="s">
        <v>1879</v>
      </c>
      <c r="D457" s="413" t="s">
        <v>1879</v>
      </c>
      <c r="E457" s="82"/>
      <c r="F457" s="145" t="s">
        <v>2286</v>
      </c>
      <c r="G457" s="145" t="s">
        <v>2286</v>
      </c>
    </row>
    <row r="458" spans="1:7" x14ac:dyDescent="0.25">
      <c r="A458" s="78" t="s">
        <v>2485</v>
      </c>
      <c r="B458" s="187" t="s">
        <v>773</v>
      </c>
      <c r="C458" s="413" t="s">
        <v>1879</v>
      </c>
      <c r="D458" s="413" t="s">
        <v>1879</v>
      </c>
      <c r="E458" s="82"/>
      <c r="F458" s="145" t="s">
        <v>2286</v>
      </c>
      <c r="G458" s="145" t="s">
        <v>2286</v>
      </c>
    </row>
    <row r="459" spans="1:7" x14ac:dyDescent="0.25">
      <c r="A459" s="78" t="s">
        <v>2486</v>
      </c>
      <c r="B459" s="187" t="s">
        <v>773</v>
      </c>
      <c r="C459" s="413" t="s">
        <v>1879</v>
      </c>
      <c r="D459" s="413" t="s">
        <v>1879</v>
      </c>
      <c r="E459" s="82"/>
      <c r="F459" s="145" t="s">
        <v>2286</v>
      </c>
      <c r="G459" s="145" t="s">
        <v>2286</v>
      </c>
    </row>
    <row r="460" spans="1:7" x14ac:dyDescent="0.25">
      <c r="A460" s="78" t="s">
        <v>2487</v>
      </c>
      <c r="B460" s="187" t="s">
        <v>773</v>
      </c>
      <c r="C460" s="413" t="s">
        <v>1879</v>
      </c>
      <c r="D460" s="413" t="s">
        <v>1879</v>
      </c>
      <c r="E460" s="82"/>
      <c r="F460" s="145" t="s">
        <v>2286</v>
      </c>
      <c r="G460" s="145" t="s">
        <v>2286</v>
      </c>
    </row>
    <row r="461" spans="1:7" x14ac:dyDescent="0.25">
      <c r="A461" s="78" t="s">
        <v>2488</v>
      </c>
      <c r="B461" s="187" t="s">
        <v>773</v>
      </c>
      <c r="C461" s="413" t="s">
        <v>1879</v>
      </c>
      <c r="D461" s="413" t="s">
        <v>1879</v>
      </c>
      <c r="E461" s="82"/>
      <c r="F461" s="145" t="s">
        <v>2286</v>
      </c>
      <c r="G461" s="145" t="s">
        <v>2286</v>
      </c>
    </row>
    <row r="462" spans="1:7" x14ac:dyDescent="0.25">
      <c r="A462" s="78" t="s">
        <v>2489</v>
      </c>
      <c r="B462" s="187" t="s">
        <v>773</v>
      </c>
      <c r="C462" s="413" t="s">
        <v>1879</v>
      </c>
      <c r="D462" s="413" t="s">
        <v>1879</v>
      </c>
      <c r="E462" s="82"/>
      <c r="F462" s="145" t="s">
        <v>2286</v>
      </c>
      <c r="G462" s="145" t="s">
        <v>2286</v>
      </c>
    </row>
    <row r="463" spans="1:7" x14ac:dyDescent="0.25">
      <c r="A463" s="78" t="s">
        <v>2490</v>
      </c>
      <c r="B463" s="187" t="s">
        <v>773</v>
      </c>
      <c r="C463" s="413" t="s">
        <v>1879</v>
      </c>
      <c r="D463" s="413" t="s">
        <v>1879</v>
      </c>
      <c r="E463" s="65"/>
      <c r="F463" s="145" t="s">
        <v>2286</v>
      </c>
      <c r="G463" s="145" t="s">
        <v>2286</v>
      </c>
    </row>
    <row r="464" spans="1:7" x14ac:dyDescent="0.25">
      <c r="A464" s="78" t="s">
        <v>2491</v>
      </c>
      <c r="B464" s="187" t="s">
        <v>773</v>
      </c>
      <c r="C464" s="413" t="s">
        <v>1879</v>
      </c>
      <c r="D464" s="413" t="s">
        <v>1879</v>
      </c>
      <c r="E464" s="161"/>
      <c r="F464" s="145" t="s">
        <v>2286</v>
      </c>
      <c r="G464" s="145" t="s">
        <v>2286</v>
      </c>
    </row>
    <row r="465" spans="1:7" x14ac:dyDescent="0.25">
      <c r="A465" s="78" t="s">
        <v>2492</v>
      </c>
      <c r="B465" s="187" t="s">
        <v>773</v>
      </c>
      <c r="C465" s="413" t="s">
        <v>1879</v>
      </c>
      <c r="D465" s="413" t="s">
        <v>1879</v>
      </c>
      <c r="E465" s="161"/>
      <c r="F465" s="145" t="s">
        <v>2286</v>
      </c>
      <c r="G465" s="145" t="s">
        <v>2286</v>
      </c>
    </row>
    <row r="466" spans="1:7" x14ac:dyDescent="0.25">
      <c r="A466" s="78" t="s">
        <v>2493</v>
      </c>
      <c r="B466" s="187" t="s">
        <v>773</v>
      </c>
      <c r="C466" s="413" t="s">
        <v>1879</v>
      </c>
      <c r="D466" s="413" t="s">
        <v>1879</v>
      </c>
      <c r="E466" s="161"/>
      <c r="F466" s="145" t="s">
        <v>2286</v>
      </c>
      <c r="G466" s="145" t="s">
        <v>2286</v>
      </c>
    </row>
    <row r="467" spans="1:7" x14ac:dyDescent="0.25">
      <c r="A467" s="78" t="s">
        <v>2494</v>
      </c>
      <c r="B467" s="187" t="s">
        <v>773</v>
      </c>
      <c r="C467" s="413" t="s">
        <v>1879</v>
      </c>
      <c r="D467" s="413" t="s">
        <v>1879</v>
      </c>
      <c r="E467" s="161"/>
      <c r="F467" s="145" t="s">
        <v>2286</v>
      </c>
      <c r="G467" s="145" t="s">
        <v>2286</v>
      </c>
    </row>
    <row r="468" spans="1:7" x14ac:dyDescent="0.25">
      <c r="A468" s="78" t="s">
        <v>2495</v>
      </c>
      <c r="B468" s="187" t="s">
        <v>773</v>
      </c>
      <c r="C468" s="413" t="s">
        <v>1879</v>
      </c>
      <c r="D468" s="413" t="s">
        <v>1879</v>
      </c>
      <c r="E468" s="161"/>
      <c r="F468" s="145" t="s">
        <v>2286</v>
      </c>
      <c r="G468" s="145" t="s">
        <v>2286</v>
      </c>
    </row>
    <row r="469" spans="1:7" x14ac:dyDescent="0.25">
      <c r="A469" s="78" t="s">
        <v>2496</v>
      </c>
      <c r="B469" s="187" t="s">
        <v>773</v>
      </c>
      <c r="C469" s="413" t="s">
        <v>1879</v>
      </c>
      <c r="D469" s="413" t="s">
        <v>1879</v>
      </c>
      <c r="E469" s="161"/>
      <c r="F469" s="145" t="s">
        <v>2286</v>
      </c>
      <c r="G469" s="145" t="s">
        <v>2286</v>
      </c>
    </row>
    <row r="470" spans="1:7" x14ac:dyDescent="0.25">
      <c r="A470" s="78" t="s">
        <v>2497</v>
      </c>
      <c r="B470" s="187" t="s">
        <v>773</v>
      </c>
      <c r="C470" s="413" t="s">
        <v>1879</v>
      </c>
      <c r="D470" s="413" t="s">
        <v>1879</v>
      </c>
      <c r="E470" s="161"/>
      <c r="F470" s="145" t="s">
        <v>2286</v>
      </c>
      <c r="G470" s="145" t="s">
        <v>2286</v>
      </c>
    </row>
    <row r="471" spans="1:7" x14ac:dyDescent="0.25">
      <c r="A471" s="78" t="s">
        <v>2498</v>
      </c>
      <c r="B471" s="187" t="s">
        <v>773</v>
      </c>
      <c r="C471" s="413" t="s">
        <v>1879</v>
      </c>
      <c r="D471" s="413" t="s">
        <v>1879</v>
      </c>
      <c r="E471" s="161"/>
      <c r="F471" s="145" t="s">
        <v>2286</v>
      </c>
      <c r="G471" s="145" t="s">
        <v>2286</v>
      </c>
    </row>
    <row r="472" spans="1:7" x14ac:dyDescent="0.25">
      <c r="A472" s="78" t="s">
        <v>2499</v>
      </c>
      <c r="B472" s="82" t="s">
        <v>191</v>
      </c>
      <c r="C472" s="114">
        <v>0</v>
      </c>
      <c r="D472" s="65">
        <v>0</v>
      </c>
      <c r="E472" s="161"/>
      <c r="F472" s="163">
        <v>0</v>
      </c>
      <c r="G472" s="163">
        <v>0</v>
      </c>
    </row>
    <row r="473" spans="1:7" x14ac:dyDescent="0.25">
      <c r="A473" s="87"/>
      <c r="B473" s="87" t="s">
        <v>1186</v>
      </c>
      <c r="C473" s="87" t="s">
        <v>870</v>
      </c>
      <c r="D473" s="87" t="s">
        <v>871</v>
      </c>
      <c r="E473" s="87"/>
      <c r="F473" s="87" t="s">
        <v>675</v>
      </c>
      <c r="G473" s="87" t="s">
        <v>872</v>
      </c>
    </row>
    <row r="474" spans="1:7" x14ac:dyDescent="0.25">
      <c r="A474" s="78" t="s">
        <v>2500</v>
      </c>
      <c r="B474" s="78" t="s">
        <v>903</v>
      </c>
      <c r="C474" s="413" t="s">
        <v>1879</v>
      </c>
      <c r="D474" s="65"/>
      <c r="E474" s="65"/>
      <c r="F474" s="65"/>
      <c r="G474" s="65"/>
    </row>
    <row r="475" spans="1:7" x14ac:dyDescent="0.25">
      <c r="A475" s="65"/>
      <c r="B475" s="65"/>
      <c r="C475" s="65"/>
      <c r="D475" s="65"/>
      <c r="E475" s="65"/>
      <c r="F475" s="65"/>
      <c r="G475" s="65"/>
    </row>
    <row r="476" spans="1:7" x14ac:dyDescent="0.25">
      <c r="A476" s="65"/>
      <c r="B476" s="78" t="s">
        <v>904</v>
      </c>
      <c r="C476" s="65"/>
      <c r="D476" s="65"/>
      <c r="E476" s="65"/>
      <c r="F476" s="65"/>
      <c r="G476" s="65"/>
    </row>
    <row r="477" spans="1:7" x14ac:dyDescent="0.25">
      <c r="A477" s="78" t="s">
        <v>2501</v>
      </c>
      <c r="B477" s="78" t="s">
        <v>906</v>
      </c>
      <c r="C477" s="413" t="s">
        <v>1879</v>
      </c>
      <c r="D477" s="413" t="s">
        <v>1879</v>
      </c>
      <c r="E477" s="65"/>
      <c r="F477" s="145" t="s">
        <v>2286</v>
      </c>
      <c r="G477" s="145" t="s">
        <v>2286</v>
      </c>
    </row>
    <row r="478" spans="1:7" x14ac:dyDescent="0.25">
      <c r="A478" s="78" t="s">
        <v>2502</v>
      </c>
      <c r="B478" s="78" t="s">
        <v>908</v>
      </c>
      <c r="C478" s="413" t="s">
        <v>1879</v>
      </c>
      <c r="D478" s="413" t="s">
        <v>1879</v>
      </c>
      <c r="E478" s="65"/>
      <c r="F478" s="145" t="s">
        <v>2286</v>
      </c>
      <c r="G478" s="145" t="s">
        <v>2286</v>
      </c>
    </row>
    <row r="479" spans="1:7" x14ac:dyDescent="0.25">
      <c r="A479" s="78" t="s">
        <v>2503</v>
      </c>
      <c r="B479" s="78" t="s">
        <v>910</v>
      </c>
      <c r="C479" s="413" t="s">
        <v>1879</v>
      </c>
      <c r="D479" s="413" t="s">
        <v>1879</v>
      </c>
      <c r="E479" s="65"/>
      <c r="F479" s="145" t="s">
        <v>2286</v>
      </c>
      <c r="G479" s="145" t="s">
        <v>2286</v>
      </c>
    </row>
    <row r="480" spans="1:7" x14ac:dyDescent="0.25">
      <c r="A480" s="78" t="s">
        <v>2504</v>
      </c>
      <c r="B480" s="78" t="s">
        <v>912</v>
      </c>
      <c r="C480" s="413" t="s">
        <v>1879</v>
      </c>
      <c r="D480" s="413" t="s">
        <v>1879</v>
      </c>
      <c r="E480" s="65"/>
      <c r="F480" s="145" t="s">
        <v>2286</v>
      </c>
      <c r="G480" s="145" t="s">
        <v>2286</v>
      </c>
    </row>
    <row r="481" spans="1:7" x14ac:dyDescent="0.25">
      <c r="A481" s="78" t="s">
        <v>2505</v>
      </c>
      <c r="B481" s="78" t="s">
        <v>914</v>
      </c>
      <c r="C481" s="413" t="s">
        <v>1879</v>
      </c>
      <c r="D481" s="413" t="s">
        <v>1879</v>
      </c>
      <c r="E481" s="65"/>
      <c r="F481" s="145" t="s">
        <v>2286</v>
      </c>
      <c r="G481" s="145" t="s">
        <v>2286</v>
      </c>
    </row>
    <row r="482" spans="1:7" x14ac:dyDescent="0.25">
      <c r="A482" s="78" t="s">
        <v>2506</v>
      </c>
      <c r="B482" s="78" t="s">
        <v>916</v>
      </c>
      <c r="C482" s="413" t="s">
        <v>1879</v>
      </c>
      <c r="D482" s="413" t="s">
        <v>1879</v>
      </c>
      <c r="E482" s="65"/>
      <c r="F482" s="145" t="s">
        <v>2286</v>
      </c>
      <c r="G482" s="145" t="s">
        <v>2286</v>
      </c>
    </row>
    <row r="483" spans="1:7" x14ac:dyDescent="0.25">
      <c r="A483" s="78" t="s">
        <v>2507</v>
      </c>
      <c r="B483" s="78" t="s">
        <v>918</v>
      </c>
      <c r="C483" s="413" t="s">
        <v>1879</v>
      </c>
      <c r="D483" s="413" t="s">
        <v>1879</v>
      </c>
      <c r="E483" s="65"/>
      <c r="F483" s="145" t="s">
        <v>2286</v>
      </c>
      <c r="G483" s="145" t="s">
        <v>2286</v>
      </c>
    </row>
    <row r="484" spans="1:7" x14ac:dyDescent="0.25">
      <c r="A484" s="78" t="s">
        <v>2508</v>
      </c>
      <c r="B484" s="78" t="s">
        <v>920</v>
      </c>
      <c r="C484" s="413" t="s">
        <v>1879</v>
      </c>
      <c r="D484" s="413" t="s">
        <v>1879</v>
      </c>
      <c r="E484" s="65"/>
      <c r="F484" s="145" t="s">
        <v>2286</v>
      </c>
      <c r="G484" s="145" t="s">
        <v>2286</v>
      </c>
    </row>
    <row r="485" spans="1:7" x14ac:dyDescent="0.25">
      <c r="A485" s="78" t="s">
        <v>2509</v>
      </c>
      <c r="B485" s="78" t="s">
        <v>191</v>
      </c>
      <c r="C485" s="60">
        <v>0</v>
      </c>
      <c r="D485" s="99">
        <v>0</v>
      </c>
      <c r="E485" s="65"/>
      <c r="F485" s="163">
        <v>0</v>
      </c>
      <c r="G485" s="163">
        <v>0</v>
      </c>
    </row>
    <row r="486" spans="1:7" x14ac:dyDescent="0.25">
      <c r="A486" s="78" t="s">
        <v>2510</v>
      </c>
      <c r="B486" s="78" t="s">
        <v>923</v>
      </c>
      <c r="C486" s="166"/>
      <c r="D486" s="204"/>
      <c r="E486" s="65"/>
      <c r="F486" s="145" t="s">
        <v>2286</v>
      </c>
      <c r="G486" s="145" t="s">
        <v>2286</v>
      </c>
    </row>
    <row r="487" spans="1:7" x14ac:dyDescent="0.25">
      <c r="A487" s="78" t="s">
        <v>2511</v>
      </c>
      <c r="B487" s="78" t="s">
        <v>925</v>
      </c>
      <c r="C487" s="166"/>
      <c r="D487" s="204"/>
      <c r="E487" s="65"/>
      <c r="F487" s="145" t="s">
        <v>2286</v>
      </c>
      <c r="G487" s="145" t="s">
        <v>2286</v>
      </c>
    </row>
    <row r="488" spans="1:7" x14ac:dyDescent="0.25">
      <c r="A488" s="78" t="s">
        <v>2512</v>
      </c>
      <c r="B488" s="78" t="s">
        <v>927</v>
      </c>
      <c r="C488" s="166"/>
      <c r="D488" s="204"/>
      <c r="E488" s="65"/>
      <c r="F488" s="145" t="s">
        <v>2286</v>
      </c>
      <c r="G488" s="145" t="s">
        <v>2286</v>
      </c>
    </row>
    <row r="489" spans="1:7" x14ac:dyDescent="0.25">
      <c r="A489" s="78" t="s">
        <v>2513</v>
      </c>
      <c r="B489" s="78" t="s">
        <v>929</v>
      </c>
      <c r="C489" s="166"/>
      <c r="D489" s="204"/>
      <c r="E489" s="65"/>
      <c r="F489" s="145" t="s">
        <v>2286</v>
      </c>
      <c r="G489" s="145" t="s">
        <v>2286</v>
      </c>
    </row>
    <row r="490" spans="1:7" x14ac:dyDescent="0.25">
      <c r="A490" s="78" t="s">
        <v>2514</v>
      </c>
      <c r="B490" s="78" t="s">
        <v>931</v>
      </c>
      <c r="C490" s="166"/>
      <c r="D490" s="204"/>
      <c r="E490" s="65"/>
      <c r="F490" s="145" t="s">
        <v>2286</v>
      </c>
      <c r="G490" s="145" t="s">
        <v>2286</v>
      </c>
    </row>
    <row r="491" spans="1:7" x14ac:dyDescent="0.25">
      <c r="A491" s="78" t="s">
        <v>2515</v>
      </c>
      <c r="B491" s="78" t="s">
        <v>933</v>
      </c>
      <c r="C491" s="166"/>
      <c r="D491" s="204"/>
      <c r="E491" s="65"/>
      <c r="F491" s="145" t="s">
        <v>2286</v>
      </c>
      <c r="G491" s="145" t="s">
        <v>2286</v>
      </c>
    </row>
    <row r="492" spans="1:7" x14ac:dyDescent="0.25">
      <c r="A492" s="78" t="s">
        <v>2516</v>
      </c>
      <c r="B492" s="105"/>
      <c r="C492" s="65"/>
      <c r="D492" s="65"/>
      <c r="E492" s="65"/>
      <c r="F492" s="101"/>
      <c r="G492" s="101"/>
    </row>
    <row r="493" spans="1:7" x14ac:dyDescent="0.25">
      <c r="A493" s="78" t="s">
        <v>2517</v>
      </c>
      <c r="B493" s="105"/>
      <c r="C493" s="65"/>
      <c r="D493" s="65"/>
      <c r="E493" s="65"/>
      <c r="F493" s="101"/>
      <c r="G493" s="101"/>
    </row>
    <row r="494" spans="1:7" x14ac:dyDescent="0.25">
      <c r="A494" s="78" t="s">
        <v>2518</v>
      </c>
      <c r="B494" s="105"/>
      <c r="C494" s="65"/>
      <c r="D494" s="65"/>
      <c r="E494" s="65"/>
      <c r="F494" s="161"/>
      <c r="G494" s="161"/>
    </row>
    <row r="495" spans="1:7" x14ac:dyDescent="0.25">
      <c r="A495" s="87"/>
      <c r="B495" s="87" t="s">
        <v>1206</v>
      </c>
      <c r="C495" s="87" t="s">
        <v>870</v>
      </c>
      <c r="D495" s="87" t="s">
        <v>871</v>
      </c>
      <c r="E495" s="87"/>
      <c r="F495" s="87" t="s">
        <v>675</v>
      </c>
      <c r="G495" s="87" t="s">
        <v>872</v>
      </c>
    </row>
    <row r="496" spans="1:7" x14ac:dyDescent="0.25">
      <c r="A496" s="78" t="s">
        <v>2519</v>
      </c>
      <c r="B496" s="78" t="s">
        <v>903</v>
      </c>
      <c r="C496" s="413" t="s">
        <v>1879</v>
      </c>
      <c r="D496" s="65"/>
      <c r="E496" s="65"/>
      <c r="F496" s="65"/>
      <c r="G496" s="65"/>
    </row>
    <row r="497" spans="1:7" x14ac:dyDescent="0.25">
      <c r="A497" s="65"/>
      <c r="B497" s="65"/>
      <c r="C497" s="65"/>
      <c r="D497" s="65"/>
      <c r="E497" s="65"/>
      <c r="F497" s="65"/>
      <c r="G497" s="65"/>
    </row>
    <row r="498" spans="1:7" x14ac:dyDescent="0.25">
      <c r="A498" s="65"/>
      <c r="B498" s="78" t="s">
        <v>904</v>
      </c>
      <c r="C498" s="65"/>
      <c r="D498" s="65"/>
      <c r="E498" s="65"/>
      <c r="F498" s="65"/>
      <c r="G498" s="65"/>
    </row>
    <row r="499" spans="1:7" x14ac:dyDescent="0.25">
      <c r="A499" s="78" t="s">
        <v>2520</v>
      </c>
      <c r="B499" s="78" t="s">
        <v>906</v>
      </c>
      <c r="C499" s="413" t="s">
        <v>1879</v>
      </c>
      <c r="D499" s="413" t="s">
        <v>1879</v>
      </c>
      <c r="E499" s="65"/>
      <c r="F499" s="145" t="s">
        <v>2286</v>
      </c>
      <c r="G499" s="145" t="s">
        <v>2286</v>
      </c>
    </row>
    <row r="500" spans="1:7" x14ac:dyDescent="0.25">
      <c r="A500" s="78" t="s">
        <v>2521</v>
      </c>
      <c r="B500" s="78" t="s">
        <v>908</v>
      </c>
      <c r="C500" s="413" t="s">
        <v>1879</v>
      </c>
      <c r="D500" s="413" t="s">
        <v>1879</v>
      </c>
      <c r="E500" s="65"/>
      <c r="F500" s="145" t="s">
        <v>2286</v>
      </c>
      <c r="G500" s="145" t="s">
        <v>2286</v>
      </c>
    </row>
    <row r="501" spans="1:7" x14ac:dyDescent="0.25">
      <c r="A501" s="78" t="s">
        <v>2522</v>
      </c>
      <c r="B501" s="78" t="s">
        <v>910</v>
      </c>
      <c r="C501" s="413" t="s">
        <v>1879</v>
      </c>
      <c r="D501" s="413" t="s">
        <v>1879</v>
      </c>
      <c r="E501" s="65"/>
      <c r="F501" s="145" t="s">
        <v>2286</v>
      </c>
      <c r="G501" s="145" t="s">
        <v>2286</v>
      </c>
    </row>
    <row r="502" spans="1:7" x14ac:dyDescent="0.25">
      <c r="A502" s="78" t="s">
        <v>2523</v>
      </c>
      <c r="B502" s="78" t="s">
        <v>912</v>
      </c>
      <c r="C502" s="413" t="s">
        <v>1879</v>
      </c>
      <c r="D502" s="413" t="s">
        <v>1879</v>
      </c>
      <c r="E502" s="65"/>
      <c r="F502" s="145" t="s">
        <v>2286</v>
      </c>
      <c r="G502" s="145" t="s">
        <v>2286</v>
      </c>
    </row>
    <row r="503" spans="1:7" x14ac:dyDescent="0.25">
      <c r="A503" s="78" t="s">
        <v>2524</v>
      </c>
      <c r="B503" s="78" t="s">
        <v>914</v>
      </c>
      <c r="C503" s="413" t="s">
        <v>1879</v>
      </c>
      <c r="D503" s="413" t="s">
        <v>1879</v>
      </c>
      <c r="E503" s="65"/>
      <c r="F503" s="145" t="s">
        <v>2286</v>
      </c>
      <c r="G503" s="145" t="s">
        <v>2286</v>
      </c>
    </row>
    <row r="504" spans="1:7" x14ac:dyDescent="0.25">
      <c r="A504" s="78" t="s">
        <v>2525</v>
      </c>
      <c r="B504" s="78" t="s">
        <v>916</v>
      </c>
      <c r="C504" s="413" t="s">
        <v>1879</v>
      </c>
      <c r="D504" s="413" t="s">
        <v>1879</v>
      </c>
      <c r="E504" s="65"/>
      <c r="F504" s="145" t="s">
        <v>2286</v>
      </c>
      <c r="G504" s="145" t="s">
        <v>2286</v>
      </c>
    </row>
    <row r="505" spans="1:7" x14ac:dyDescent="0.25">
      <c r="A505" s="78" t="s">
        <v>2526</v>
      </c>
      <c r="B505" s="78" t="s">
        <v>918</v>
      </c>
      <c r="C505" s="413" t="s">
        <v>1879</v>
      </c>
      <c r="D505" s="413" t="s">
        <v>1879</v>
      </c>
      <c r="E505" s="65"/>
      <c r="F505" s="145" t="s">
        <v>2286</v>
      </c>
      <c r="G505" s="145" t="s">
        <v>2286</v>
      </c>
    </row>
    <row r="506" spans="1:7" x14ac:dyDescent="0.25">
      <c r="A506" s="78" t="s">
        <v>2527</v>
      </c>
      <c r="B506" s="78" t="s">
        <v>920</v>
      </c>
      <c r="C506" s="413" t="s">
        <v>1879</v>
      </c>
      <c r="D506" s="413" t="s">
        <v>1879</v>
      </c>
      <c r="E506" s="65"/>
      <c r="F506" s="145" t="s">
        <v>2286</v>
      </c>
      <c r="G506" s="145" t="s">
        <v>2286</v>
      </c>
    </row>
    <row r="507" spans="1:7" x14ac:dyDescent="0.25">
      <c r="A507" s="78" t="s">
        <v>2528</v>
      </c>
      <c r="B507" s="78" t="s">
        <v>191</v>
      </c>
      <c r="C507" s="60">
        <v>0</v>
      </c>
      <c r="D507" s="99">
        <v>0</v>
      </c>
      <c r="E507" s="65"/>
      <c r="F507" s="163">
        <v>0</v>
      </c>
      <c r="G507" s="163">
        <v>0</v>
      </c>
    </row>
    <row r="508" spans="1:7" x14ac:dyDescent="0.25">
      <c r="A508" s="78" t="s">
        <v>2529</v>
      </c>
      <c r="B508" s="78" t="s">
        <v>923</v>
      </c>
      <c r="C508" s="60"/>
      <c r="D508" s="146"/>
      <c r="E508" s="65"/>
      <c r="F508" s="145" t="s">
        <v>2286</v>
      </c>
      <c r="G508" s="145" t="s">
        <v>2286</v>
      </c>
    </row>
    <row r="509" spans="1:7" x14ac:dyDescent="0.25">
      <c r="A509" s="78" t="s">
        <v>2530</v>
      </c>
      <c r="B509" s="78" t="s">
        <v>925</v>
      </c>
      <c r="C509" s="60"/>
      <c r="D509" s="146"/>
      <c r="E509" s="65"/>
      <c r="F509" s="145" t="s">
        <v>2286</v>
      </c>
      <c r="G509" s="145" t="s">
        <v>2286</v>
      </c>
    </row>
    <row r="510" spans="1:7" x14ac:dyDescent="0.25">
      <c r="A510" s="78" t="s">
        <v>2531</v>
      </c>
      <c r="B510" s="78" t="s">
        <v>927</v>
      </c>
      <c r="C510" s="60"/>
      <c r="D510" s="146"/>
      <c r="E510" s="65"/>
      <c r="F510" s="145" t="s">
        <v>2286</v>
      </c>
      <c r="G510" s="145" t="s">
        <v>2286</v>
      </c>
    </row>
    <row r="511" spans="1:7" x14ac:dyDescent="0.25">
      <c r="A511" s="78" t="s">
        <v>2532</v>
      </c>
      <c r="B511" s="78" t="s">
        <v>929</v>
      </c>
      <c r="C511" s="60"/>
      <c r="D511" s="146"/>
      <c r="E511" s="65"/>
      <c r="F511" s="145" t="s">
        <v>2286</v>
      </c>
      <c r="G511" s="145" t="s">
        <v>2286</v>
      </c>
    </row>
    <row r="512" spans="1:7" x14ac:dyDescent="0.25">
      <c r="A512" s="78" t="s">
        <v>2533</v>
      </c>
      <c r="B512" s="78" t="s">
        <v>931</v>
      </c>
      <c r="C512" s="60"/>
      <c r="D512" s="146"/>
      <c r="E512" s="65"/>
      <c r="F512" s="145" t="s">
        <v>2286</v>
      </c>
      <c r="G512" s="145" t="s">
        <v>2286</v>
      </c>
    </row>
    <row r="513" spans="1:7" x14ac:dyDescent="0.25">
      <c r="A513" s="78" t="s">
        <v>2534</v>
      </c>
      <c r="B513" s="78" t="s">
        <v>933</v>
      </c>
      <c r="C513" s="60"/>
      <c r="D513" s="146"/>
      <c r="E513" s="65"/>
      <c r="F513" s="145" t="s">
        <v>2286</v>
      </c>
      <c r="G513" s="145" t="s">
        <v>2286</v>
      </c>
    </row>
    <row r="514" spans="1:7" x14ac:dyDescent="0.25">
      <c r="A514" s="78" t="s">
        <v>2535</v>
      </c>
      <c r="B514" s="105"/>
      <c r="C514" s="65"/>
      <c r="D514" s="65"/>
      <c r="E514" s="65"/>
      <c r="F514" s="145"/>
      <c r="G514" s="145"/>
    </row>
    <row r="515" spans="1:7" x14ac:dyDescent="0.25">
      <c r="A515" s="78" t="s">
        <v>2536</v>
      </c>
      <c r="B515" s="105"/>
      <c r="C515" s="65"/>
      <c r="D515" s="65"/>
      <c r="E515" s="65"/>
      <c r="F515" s="145"/>
      <c r="G515" s="145"/>
    </row>
    <row r="516" spans="1:7" x14ac:dyDescent="0.25">
      <c r="A516" s="78" t="s">
        <v>2537</v>
      </c>
      <c r="B516" s="105"/>
      <c r="C516" s="65"/>
      <c r="D516" s="65"/>
      <c r="E516" s="65"/>
      <c r="F516" s="145"/>
      <c r="G516" s="148"/>
    </row>
    <row r="517" spans="1:7" x14ac:dyDescent="0.25">
      <c r="A517" s="87"/>
      <c r="B517" s="87" t="s">
        <v>1226</v>
      </c>
      <c r="C517" s="87" t="s">
        <v>1227</v>
      </c>
      <c r="D517" s="87"/>
      <c r="E517" s="87"/>
      <c r="F517" s="87"/>
      <c r="G517" s="87"/>
    </row>
    <row r="518" spans="1:7" x14ac:dyDescent="0.25">
      <c r="A518" s="78" t="s">
        <v>2538</v>
      </c>
      <c r="B518" s="78" t="s">
        <v>1229</v>
      </c>
      <c r="C518" s="413" t="s">
        <v>1879</v>
      </c>
      <c r="D518" s="154"/>
      <c r="E518" s="65"/>
      <c r="F518" s="65"/>
      <c r="G518" s="65"/>
    </row>
    <row r="519" spans="1:7" x14ac:dyDescent="0.25">
      <c r="A519" s="78" t="s">
        <v>2539</v>
      </c>
      <c r="B519" s="78" t="s">
        <v>1231</v>
      </c>
      <c r="C519" s="413" t="s">
        <v>1879</v>
      </c>
      <c r="D519" s="154"/>
      <c r="E519" s="65"/>
      <c r="F519" s="65"/>
      <c r="G519" s="65"/>
    </row>
    <row r="520" spans="1:7" x14ac:dyDescent="0.25">
      <c r="A520" s="78" t="s">
        <v>2540</v>
      </c>
      <c r="B520" s="78" t="s">
        <v>1233</v>
      </c>
      <c r="C520" s="413" t="s">
        <v>1879</v>
      </c>
      <c r="D520" s="154"/>
      <c r="E520" s="65"/>
      <c r="F520" s="65"/>
      <c r="G520" s="65"/>
    </row>
    <row r="521" spans="1:7" x14ac:dyDescent="0.25">
      <c r="A521" s="78" t="s">
        <v>2541</v>
      </c>
      <c r="B521" s="78" t="s">
        <v>1235</v>
      </c>
      <c r="C521" s="413" t="s">
        <v>1879</v>
      </c>
      <c r="D521" s="154"/>
      <c r="E521" s="65"/>
      <c r="F521" s="65"/>
      <c r="G521" s="65"/>
    </row>
    <row r="522" spans="1:7" x14ac:dyDescent="0.25">
      <c r="A522" s="78" t="s">
        <v>2542</v>
      </c>
      <c r="B522" s="78" t="s">
        <v>1237</v>
      </c>
      <c r="C522" s="413" t="s">
        <v>1879</v>
      </c>
      <c r="D522" s="154"/>
      <c r="E522" s="65"/>
      <c r="F522" s="65"/>
      <c r="G522" s="65"/>
    </row>
    <row r="523" spans="1:7" x14ac:dyDescent="0.25">
      <c r="A523" s="78" t="s">
        <v>2543</v>
      </c>
      <c r="B523" s="78" t="s">
        <v>1239</v>
      </c>
      <c r="C523" s="413" t="s">
        <v>1879</v>
      </c>
      <c r="D523" s="154"/>
      <c r="E523" s="65"/>
      <c r="F523" s="65"/>
      <c r="G523" s="65"/>
    </row>
    <row r="524" spans="1:7" x14ac:dyDescent="0.25">
      <c r="A524" s="78" t="s">
        <v>2544</v>
      </c>
      <c r="B524" s="78" t="s">
        <v>1241</v>
      </c>
      <c r="C524" s="413" t="s">
        <v>1879</v>
      </c>
      <c r="D524" s="154"/>
      <c r="E524" s="65"/>
      <c r="F524" s="65"/>
      <c r="G524" s="65"/>
    </row>
    <row r="525" spans="1:7" x14ac:dyDescent="0.25">
      <c r="A525" s="78" t="s">
        <v>2545</v>
      </c>
      <c r="B525" s="78" t="s">
        <v>1243</v>
      </c>
      <c r="C525" s="413" t="s">
        <v>1879</v>
      </c>
      <c r="D525" s="154"/>
      <c r="E525" s="65"/>
      <c r="F525" s="65"/>
      <c r="G525" s="65"/>
    </row>
    <row r="526" spans="1:7" x14ac:dyDescent="0.25">
      <c r="A526" s="78" t="s">
        <v>2546</v>
      </c>
      <c r="B526" s="78" t="s">
        <v>1245</v>
      </c>
      <c r="C526" s="413" t="s">
        <v>1879</v>
      </c>
      <c r="D526" s="154"/>
      <c r="E526" s="65"/>
      <c r="F526" s="65"/>
      <c r="G526" s="65"/>
    </row>
    <row r="527" spans="1:7" x14ac:dyDescent="0.25">
      <c r="A527" s="78" t="s">
        <v>2547</v>
      </c>
      <c r="B527" s="78" t="s">
        <v>1247</v>
      </c>
      <c r="C527" s="413" t="s">
        <v>1879</v>
      </c>
      <c r="D527" s="154"/>
      <c r="E527" s="65"/>
      <c r="F527" s="65"/>
      <c r="G527" s="65"/>
    </row>
    <row r="528" spans="1:7" x14ac:dyDescent="0.25">
      <c r="A528" s="78" t="s">
        <v>2548</v>
      </c>
      <c r="B528" s="78" t="s">
        <v>1249</v>
      </c>
      <c r="C528" s="413" t="s">
        <v>1879</v>
      </c>
      <c r="D528" s="154"/>
      <c r="E528" s="65"/>
      <c r="F528" s="65"/>
      <c r="G528" s="65"/>
    </row>
    <row r="529" spans="1:7" x14ac:dyDescent="0.25">
      <c r="A529" s="78" t="s">
        <v>2549</v>
      </c>
      <c r="B529" s="78" t="s">
        <v>1251</v>
      </c>
      <c r="C529" s="413" t="s">
        <v>1879</v>
      </c>
      <c r="D529" s="154"/>
      <c r="E529" s="65"/>
      <c r="F529" s="65"/>
      <c r="G529" s="65"/>
    </row>
    <row r="530" spans="1:7" x14ac:dyDescent="0.25">
      <c r="A530" s="78" t="s">
        <v>2550</v>
      </c>
      <c r="B530" s="78" t="s">
        <v>189</v>
      </c>
      <c r="C530" s="413" t="s">
        <v>1879</v>
      </c>
      <c r="D530" s="154"/>
      <c r="E530" s="65"/>
      <c r="F530" s="65"/>
      <c r="G530" s="65"/>
    </row>
    <row r="531" spans="1:7" x14ac:dyDescent="0.25">
      <c r="A531" s="78" t="s">
        <v>2551</v>
      </c>
      <c r="B531" s="142" t="s">
        <v>1254</v>
      </c>
      <c r="C531" s="154"/>
      <c r="D531" s="84"/>
      <c r="E531" s="65"/>
      <c r="F531" s="65"/>
      <c r="G531" s="65"/>
    </row>
    <row r="532" spans="1:7" x14ac:dyDescent="0.25">
      <c r="A532" s="78" t="s">
        <v>2552</v>
      </c>
      <c r="B532" s="142" t="s">
        <v>193</v>
      </c>
      <c r="C532" s="154"/>
      <c r="D532" s="84"/>
      <c r="E532" s="65"/>
      <c r="F532" s="65"/>
      <c r="G532" s="65"/>
    </row>
    <row r="533" spans="1:7" x14ac:dyDescent="0.25">
      <c r="A533" s="78" t="s">
        <v>2553</v>
      </c>
      <c r="B533" s="142" t="s">
        <v>193</v>
      </c>
      <c r="C533" s="154"/>
      <c r="D533" s="84"/>
      <c r="E533" s="65"/>
      <c r="F533" s="65"/>
      <c r="G533" s="65"/>
    </row>
    <row r="534" spans="1:7" x14ac:dyDescent="0.25">
      <c r="A534" s="78" t="s">
        <v>2554</v>
      </c>
      <c r="B534" s="142" t="s">
        <v>193</v>
      </c>
      <c r="C534" s="154"/>
      <c r="D534" s="84"/>
      <c r="E534" s="65"/>
      <c r="F534" s="65"/>
      <c r="G534" s="65"/>
    </row>
    <row r="535" spans="1:7" x14ac:dyDescent="0.25">
      <c r="A535" s="78" t="s">
        <v>2555</v>
      </c>
      <c r="B535" s="142" t="s">
        <v>193</v>
      </c>
      <c r="C535" s="154"/>
      <c r="D535" s="84"/>
      <c r="E535" s="65"/>
      <c r="F535" s="65"/>
      <c r="G535" s="65"/>
    </row>
    <row r="536" spans="1:7" x14ac:dyDescent="0.25">
      <c r="A536" s="78" t="s">
        <v>2556</v>
      </c>
      <c r="B536" s="142" t="s">
        <v>193</v>
      </c>
      <c r="C536" s="154"/>
      <c r="D536" s="84"/>
      <c r="E536" s="65"/>
      <c r="F536" s="65"/>
      <c r="G536" s="65"/>
    </row>
    <row r="537" spans="1:7" x14ac:dyDescent="0.25">
      <c r="A537" s="78" t="s">
        <v>2557</v>
      </c>
      <c r="B537" s="142" t="s">
        <v>193</v>
      </c>
      <c r="C537" s="154"/>
      <c r="D537" s="84"/>
      <c r="E537" s="65"/>
      <c r="F537" s="65"/>
      <c r="G537" s="65"/>
    </row>
    <row r="538" spans="1:7" x14ac:dyDescent="0.25">
      <c r="A538" s="78" t="s">
        <v>2558</v>
      </c>
      <c r="B538" s="142" t="s">
        <v>193</v>
      </c>
      <c r="C538" s="154"/>
      <c r="D538" s="84"/>
      <c r="E538" s="65"/>
      <c r="F538" s="65"/>
      <c r="G538" s="65"/>
    </row>
    <row r="539" spans="1:7" x14ac:dyDescent="0.25">
      <c r="A539" s="78" t="s">
        <v>2559</v>
      </c>
      <c r="B539" s="142" t="s">
        <v>193</v>
      </c>
      <c r="C539" s="154"/>
      <c r="D539" s="84"/>
      <c r="E539" s="65"/>
      <c r="F539" s="65"/>
      <c r="G539" s="65"/>
    </row>
    <row r="540" spans="1:7" ht="18.75" customHeight="1" x14ac:dyDescent="0.25">
      <c r="A540" s="78" t="s">
        <v>2560</v>
      </c>
      <c r="B540" s="142" t="s">
        <v>193</v>
      </c>
      <c r="C540" s="154"/>
      <c r="D540" s="84"/>
      <c r="E540" s="65"/>
      <c r="F540" s="65"/>
      <c r="G540" s="65"/>
    </row>
    <row r="541" spans="1:7" x14ac:dyDescent="0.25">
      <c r="A541" s="78" t="s">
        <v>2561</v>
      </c>
      <c r="B541" s="142" t="s">
        <v>193</v>
      </c>
      <c r="C541" s="154"/>
      <c r="D541" s="84"/>
      <c r="E541" s="65"/>
      <c r="F541" s="65"/>
      <c r="G541" s="65"/>
    </row>
    <row r="542" spans="1:7" x14ac:dyDescent="0.25">
      <c r="A542" s="78" t="s">
        <v>2562</v>
      </c>
      <c r="B542" s="142" t="s">
        <v>193</v>
      </c>
      <c r="C542" s="154"/>
      <c r="D542" s="84"/>
      <c r="E542" s="65"/>
      <c r="F542" s="65"/>
      <c r="G542" s="62"/>
    </row>
    <row r="543" spans="1:7" x14ac:dyDescent="0.25">
      <c r="A543" s="78" t="s">
        <v>2563</v>
      </c>
      <c r="B543" s="142" t="s">
        <v>193</v>
      </c>
      <c r="C543" s="154"/>
      <c r="D543" s="84"/>
      <c r="E543" s="65"/>
      <c r="F543" s="65"/>
      <c r="G543" s="62"/>
    </row>
    <row r="544" spans="1:7" x14ac:dyDescent="0.25">
      <c r="A544" s="78" t="s">
        <v>2564</v>
      </c>
      <c r="B544" s="142" t="s">
        <v>193</v>
      </c>
      <c r="C544" s="154"/>
      <c r="D544" s="84"/>
      <c r="E544" s="65"/>
      <c r="F544" s="65"/>
      <c r="G544" s="62"/>
    </row>
    <row r="545" spans="1:7" x14ac:dyDescent="0.25">
      <c r="A545" s="87"/>
      <c r="B545" s="87" t="s">
        <v>2565</v>
      </c>
      <c r="C545" s="87" t="s">
        <v>151</v>
      </c>
      <c r="D545" s="87" t="s">
        <v>1269</v>
      </c>
      <c r="E545" s="87"/>
      <c r="F545" s="87" t="s">
        <v>675</v>
      </c>
      <c r="G545" s="87" t="s">
        <v>1270</v>
      </c>
    </row>
    <row r="546" spans="1:7" x14ac:dyDescent="0.25">
      <c r="A546" s="78" t="s">
        <v>2566</v>
      </c>
      <c r="B546" s="187" t="s">
        <v>773</v>
      </c>
      <c r="C546" s="413" t="s">
        <v>1879</v>
      </c>
      <c r="D546" s="413" t="s">
        <v>1879</v>
      </c>
      <c r="E546" s="70"/>
      <c r="F546" s="145" t="s">
        <v>2286</v>
      </c>
      <c r="G546" s="145" t="s">
        <v>2286</v>
      </c>
    </row>
    <row r="547" spans="1:7" x14ac:dyDescent="0.25">
      <c r="A547" s="78" t="s">
        <v>2567</v>
      </c>
      <c r="B547" s="187" t="s">
        <v>773</v>
      </c>
      <c r="C547" s="413" t="s">
        <v>1879</v>
      </c>
      <c r="D547" s="413" t="s">
        <v>1879</v>
      </c>
      <c r="E547" s="70"/>
      <c r="F547" s="145" t="s">
        <v>2286</v>
      </c>
      <c r="G547" s="145" t="s">
        <v>2286</v>
      </c>
    </row>
    <row r="548" spans="1:7" x14ac:dyDescent="0.25">
      <c r="A548" s="78" t="s">
        <v>2568</v>
      </c>
      <c r="B548" s="187" t="s">
        <v>773</v>
      </c>
      <c r="C548" s="413" t="s">
        <v>1879</v>
      </c>
      <c r="D548" s="413" t="s">
        <v>1879</v>
      </c>
      <c r="E548" s="70"/>
      <c r="F548" s="145" t="s">
        <v>2286</v>
      </c>
      <c r="G548" s="145" t="s">
        <v>2286</v>
      </c>
    </row>
    <row r="549" spans="1:7" x14ac:dyDescent="0.25">
      <c r="A549" s="78" t="s">
        <v>2569</v>
      </c>
      <c r="B549" s="187" t="s">
        <v>773</v>
      </c>
      <c r="C549" s="413" t="s">
        <v>1879</v>
      </c>
      <c r="D549" s="413" t="s">
        <v>1879</v>
      </c>
      <c r="E549" s="70"/>
      <c r="F549" s="145" t="s">
        <v>2286</v>
      </c>
      <c r="G549" s="145" t="s">
        <v>2286</v>
      </c>
    </row>
    <row r="550" spans="1:7" x14ac:dyDescent="0.25">
      <c r="A550" s="78" t="s">
        <v>2570</v>
      </c>
      <c r="B550" s="187" t="s">
        <v>773</v>
      </c>
      <c r="C550" s="413" t="s">
        <v>1879</v>
      </c>
      <c r="D550" s="413" t="s">
        <v>1879</v>
      </c>
      <c r="E550" s="70"/>
      <c r="F550" s="145" t="s">
        <v>2286</v>
      </c>
      <c r="G550" s="145" t="s">
        <v>2286</v>
      </c>
    </row>
    <row r="551" spans="1:7" x14ac:dyDescent="0.25">
      <c r="A551" s="78" t="s">
        <v>2571</v>
      </c>
      <c r="B551" s="187" t="s">
        <v>773</v>
      </c>
      <c r="C551" s="413" t="s">
        <v>1879</v>
      </c>
      <c r="D551" s="413" t="s">
        <v>1879</v>
      </c>
      <c r="E551" s="70"/>
      <c r="F551" s="145" t="s">
        <v>2286</v>
      </c>
      <c r="G551" s="145" t="s">
        <v>2286</v>
      </c>
    </row>
    <row r="552" spans="1:7" x14ac:dyDescent="0.25">
      <c r="A552" s="78" t="s">
        <v>2572</v>
      </c>
      <c r="B552" s="187" t="s">
        <v>773</v>
      </c>
      <c r="C552" s="413" t="s">
        <v>1879</v>
      </c>
      <c r="D552" s="413" t="s">
        <v>1879</v>
      </c>
      <c r="E552" s="70"/>
      <c r="F552" s="145" t="s">
        <v>2286</v>
      </c>
      <c r="G552" s="145" t="s">
        <v>2286</v>
      </c>
    </row>
    <row r="553" spans="1:7" x14ac:dyDescent="0.25">
      <c r="A553" s="78" t="s">
        <v>2573</v>
      </c>
      <c r="B553" s="187" t="s">
        <v>773</v>
      </c>
      <c r="C553" s="413" t="s">
        <v>1879</v>
      </c>
      <c r="D553" s="413" t="s">
        <v>1879</v>
      </c>
      <c r="E553" s="70"/>
      <c r="F553" s="145" t="s">
        <v>2286</v>
      </c>
      <c r="G553" s="145" t="s">
        <v>2286</v>
      </c>
    </row>
    <row r="554" spans="1:7" x14ac:dyDescent="0.25">
      <c r="A554" s="78" t="s">
        <v>2574</v>
      </c>
      <c r="B554" s="187" t="s">
        <v>773</v>
      </c>
      <c r="C554" s="413" t="s">
        <v>1879</v>
      </c>
      <c r="D554" s="413" t="s">
        <v>1879</v>
      </c>
      <c r="E554" s="70"/>
      <c r="F554" s="145" t="s">
        <v>2286</v>
      </c>
      <c r="G554" s="145" t="s">
        <v>2286</v>
      </c>
    </row>
    <row r="555" spans="1:7" x14ac:dyDescent="0.25">
      <c r="A555" s="78" t="s">
        <v>2575</v>
      </c>
      <c r="B555" s="187" t="s">
        <v>773</v>
      </c>
      <c r="C555" s="413" t="s">
        <v>1879</v>
      </c>
      <c r="D555" s="413" t="s">
        <v>1879</v>
      </c>
      <c r="E555" s="70"/>
      <c r="F555" s="145" t="s">
        <v>2286</v>
      </c>
      <c r="G555" s="145" t="s">
        <v>2286</v>
      </c>
    </row>
    <row r="556" spans="1:7" x14ac:dyDescent="0.25">
      <c r="A556" s="78" t="s">
        <v>2576</v>
      </c>
      <c r="B556" s="187" t="s">
        <v>773</v>
      </c>
      <c r="C556" s="413" t="s">
        <v>1879</v>
      </c>
      <c r="D556" s="413" t="s">
        <v>1879</v>
      </c>
      <c r="E556" s="70"/>
      <c r="F556" s="145" t="s">
        <v>2286</v>
      </c>
      <c r="G556" s="145" t="s">
        <v>2286</v>
      </c>
    </row>
    <row r="557" spans="1:7" x14ac:dyDescent="0.25">
      <c r="A557" s="78" t="s">
        <v>2577</v>
      </c>
      <c r="B557" s="187" t="s">
        <v>773</v>
      </c>
      <c r="C557" s="413" t="s">
        <v>1879</v>
      </c>
      <c r="D557" s="413" t="s">
        <v>1879</v>
      </c>
      <c r="E557" s="70"/>
      <c r="F557" s="145" t="s">
        <v>2286</v>
      </c>
      <c r="G557" s="145" t="s">
        <v>2286</v>
      </c>
    </row>
    <row r="558" spans="1:7" x14ac:dyDescent="0.25">
      <c r="A558" s="78" t="s">
        <v>2578</v>
      </c>
      <c r="B558" s="187" t="s">
        <v>773</v>
      </c>
      <c r="C558" s="413" t="s">
        <v>1879</v>
      </c>
      <c r="D558" s="413" t="s">
        <v>1879</v>
      </c>
      <c r="E558" s="70"/>
      <c r="F558" s="145" t="s">
        <v>2286</v>
      </c>
      <c r="G558" s="145" t="s">
        <v>2286</v>
      </c>
    </row>
    <row r="559" spans="1:7" x14ac:dyDescent="0.25">
      <c r="A559" s="78" t="s">
        <v>2579</v>
      </c>
      <c r="B559" s="187" t="s">
        <v>773</v>
      </c>
      <c r="C559" s="413" t="s">
        <v>1879</v>
      </c>
      <c r="D559" s="413" t="s">
        <v>1879</v>
      </c>
      <c r="E559" s="70"/>
      <c r="F559" s="145" t="s">
        <v>2286</v>
      </c>
      <c r="G559" s="145" t="s">
        <v>2286</v>
      </c>
    </row>
    <row r="560" spans="1:7" x14ac:dyDescent="0.25">
      <c r="A560" s="78" t="s">
        <v>2580</v>
      </c>
      <c r="B560" s="187" t="s">
        <v>773</v>
      </c>
      <c r="C560" s="413" t="s">
        <v>1879</v>
      </c>
      <c r="D560" s="413" t="s">
        <v>1879</v>
      </c>
      <c r="E560" s="70"/>
      <c r="F560" s="145" t="s">
        <v>2286</v>
      </c>
      <c r="G560" s="145" t="s">
        <v>2286</v>
      </c>
    </row>
    <row r="561" spans="1:7" x14ac:dyDescent="0.25">
      <c r="A561" s="78" t="s">
        <v>2581</v>
      </c>
      <c r="B561" s="187" t="s">
        <v>773</v>
      </c>
      <c r="C561" s="413" t="s">
        <v>1879</v>
      </c>
      <c r="D561" s="413" t="s">
        <v>1879</v>
      </c>
      <c r="E561" s="70"/>
      <c r="F561" s="145" t="s">
        <v>2286</v>
      </c>
      <c r="G561" s="145" t="s">
        <v>2286</v>
      </c>
    </row>
    <row r="562" spans="1:7" x14ac:dyDescent="0.25">
      <c r="A562" s="78" t="s">
        <v>2582</v>
      </c>
      <c r="B562" s="187" t="s">
        <v>773</v>
      </c>
      <c r="C562" s="413" t="s">
        <v>1879</v>
      </c>
      <c r="D562" s="413" t="s">
        <v>1879</v>
      </c>
      <c r="E562" s="70"/>
      <c r="F562" s="145" t="s">
        <v>2286</v>
      </c>
      <c r="G562" s="145" t="s">
        <v>2286</v>
      </c>
    </row>
    <row r="563" spans="1:7" x14ac:dyDescent="0.25">
      <c r="A563" s="78" t="s">
        <v>2583</v>
      </c>
      <c r="B563" s="142" t="s">
        <v>1016</v>
      </c>
      <c r="C563" s="413" t="s">
        <v>1879</v>
      </c>
      <c r="D563" s="413" t="s">
        <v>1879</v>
      </c>
      <c r="E563" s="70"/>
      <c r="F563" s="145" t="s">
        <v>2286</v>
      </c>
      <c r="G563" s="145" t="s">
        <v>2286</v>
      </c>
    </row>
    <row r="564" spans="1:7" x14ac:dyDescent="0.25">
      <c r="A564" s="78" t="s">
        <v>2584</v>
      </c>
      <c r="B564" s="142" t="s">
        <v>191</v>
      </c>
      <c r="C564" s="118">
        <v>0</v>
      </c>
      <c r="D564" s="118">
        <v>0</v>
      </c>
      <c r="E564" s="70"/>
      <c r="F564" s="163">
        <v>0</v>
      </c>
      <c r="G564" s="163">
        <v>0</v>
      </c>
    </row>
    <row r="565" spans="1:7" x14ac:dyDescent="0.25">
      <c r="A565" s="78" t="s">
        <v>2585</v>
      </c>
      <c r="B565" s="82"/>
      <c r="C565" s="65"/>
      <c r="D565" s="65"/>
      <c r="E565" s="70"/>
      <c r="F565" s="70"/>
      <c r="G565" s="70"/>
    </row>
    <row r="566" spans="1:7" x14ac:dyDescent="0.25">
      <c r="A566" s="78" t="s">
        <v>2586</v>
      </c>
      <c r="B566" s="82"/>
      <c r="C566" s="65"/>
      <c r="D566" s="65"/>
      <c r="E566" s="70"/>
      <c r="F566" s="70"/>
      <c r="G566" s="70"/>
    </row>
    <row r="567" spans="1:7" x14ac:dyDescent="0.25">
      <c r="A567" s="78" t="s">
        <v>2587</v>
      </c>
      <c r="B567" s="82"/>
      <c r="C567" s="65"/>
      <c r="D567" s="65"/>
      <c r="E567" s="70"/>
      <c r="F567" s="70"/>
      <c r="G567" s="70"/>
    </row>
    <row r="568" spans="1:7" x14ac:dyDescent="0.25">
      <c r="A568" s="87"/>
      <c r="B568" s="87" t="s">
        <v>2588</v>
      </c>
      <c r="C568" s="87" t="s">
        <v>151</v>
      </c>
      <c r="D568" s="87" t="s">
        <v>1269</v>
      </c>
      <c r="E568" s="87"/>
      <c r="F568" s="87" t="s">
        <v>675</v>
      </c>
      <c r="G568" s="87" t="s">
        <v>2589</v>
      </c>
    </row>
    <row r="569" spans="1:7" x14ac:dyDescent="0.25">
      <c r="A569" s="78" t="s">
        <v>2590</v>
      </c>
      <c r="B569" s="187" t="s">
        <v>773</v>
      </c>
      <c r="C569" s="413" t="s">
        <v>1879</v>
      </c>
      <c r="D569" s="413" t="s">
        <v>1879</v>
      </c>
      <c r="E569" s="70"/>
      <c r="F569" s="145" t="s">
        <v>2286</v>
      </c>
      <c r="G569" s="145" t="s">
        <v>2286</v>
      </c>
    </row>
    <row r="570" spans="1:7" x14ac:dyDescent="0.25">
      <c r="A570" s="78" t="s">
        <v>2591</v>
      </c>
      <c r="B570" s="187" t="s">
        <v>773</v>
      </c>
      <c r="C570" s="413" t="s">
        <v>1879</v>
      </c>
      <c r="D570" s="413" t="s">
        <v>1879</v>
      </c>
      <c r="E570" s="70"/>
      <c r="F570" s="145" t="s">
        <v>2286</v>
      </c>
      <c r="G570" s="145" t="s">
        <v>2286</v>
      </c>
    </row>
    <row r="571" spans="1:7" x14ac:dyDescent="0.25">
      <c r="A571" s="78" t="s">
        <v>2592</v>
      </c>
      <c r="B571" s="187" t="s">
        <v>773</v>
      </c>
      <c r="C571" s="413" t="s">
        <v>1879</v>
      </c>
      <c r="D571" s="413" t="s">
        <v>1879</v>
      </c>
      <c r="E571" s="70"/>
      <c r="F571" s="145" t="s">
        <v>2286</v>
      </c>
      <c r="G571" s="145" t="s">
        <v>2286</v>
      </c>
    </row>
    <row r="572" spans="1:7" x14ac:dyDescent="0.25">
      <c r="A572" s="78" t="s">
        <v>2593</v>
      </c>
      <c r="B572" s="187" t="s">
        <v>773</v>
      </c>
      <c r="C572" s="413" t="s">
        <v>1879</v>
      </c>
      <c r="D572" s="413" t="s">
        <v>1879</v>
      </c>
      <c r="E572" s="70"/>
      <c r="F572" s="145" t="s">
        <v>2286</v>
      </c>
      <c r="G572" s="145" t="s">
        <v>2286</v>
      </c>
    </row>
    <row r="573" spans="1:7" x14ac:dyDescent="0.25">
      <c r="A573" s="78" t="s">
        <v>2594</v>
      </c>
      <c r="B573" s="187" t="s">
        <v>773</v>
      </c>
      <c r="C573" s="413" t="s">
        <v>1879</v>
      </c>
      <c r="D573" s="413" t="s">
        <v>1879</v>
      </c>
      <c r="E573" s="70"/>
      <c r="F573" s="145" t="s">
        <v>2286</v>
      </c>
      <c r="G573" s="145" t="s">
        <v>2286</v>
      </c>
    </row>
    <row r="574" spans="1:7" x14ac:dyDescent="0.25">
      <c r="A574" s="78" t="s">
        <v>2595</v>
      </c>
      <c r="B574" s="187" t="s">
        <v>773</v>
      </c>
      <c r="C574" s="413" t="s">
        <v>1879</v>
      </c>
      <c r="D574" s="413" t="s">
        <v>1879</v>
      </c>
      <c r="E574" s="70"/>
      <c r="F574" s="145" t="s">
        <v>2286</v>
      </c>
      <c r="G574" s="145" t="s">
        <v>2286</v>
      </c>
    </row>
    <row r="575" spans="1:7" x14ac:dyDescent="0.25">
      <c r="A575" s="78" t="s">
        <v>2596</v>
      </c>
      <c r="B575" s="187" t="s">
        <v>773</v>
      </c>
      <c r="C575" s="413" t="s">
        <v>1879</v>
      </c>
      <c r="D575" s="413" t="s">
        <v>1879</v>
      </c>
      <c r="E575" s="70"/>
      <c r="F575" s="145" t="s">
        <v>2286</v>
      </c>
      <c r="G575" s="145" t="s">
        <v>2286</v>
      </c>
    </row>
    <row r="576" spans="1:7" x14ac:dyDescent="0.25">
      <c r="A576" s="78" t="s">
        <v>2597</v>
      </c>
      <c r="B576" s="187" t="s">
        <v>773</v>
      </c>
      <c r="C576" s="413" t="s">
        <v>1879</v>
      </c>
      <c r="D576" s="413" t="s">
        <v>1879</v>
      </c>
      <c r="E576" s="70"/>
      <c r="F576" s="145" t="s">
        <v>2286</v>
      </c>
      <c r="G576" s="145" t="s">
        <v>2286</v>
      </c>
    </row>
    <row r="577" spans="1:7" x14ac:dyDescent="0.25">
      <c r="A577" s="78" t="s">
        <v>2598</v>
      </c>
      <c r="B577" s="187" t="s">
        <v>773</v>
      </c>
      <c r="C577" s="413" t="s">
        <v>1879</v>
      </c>
      <c r="D577" s="413" t="s">
        <v>1879</v>
      </c>
      <c r="E577" s="70"/>
      <c r="F577" s="145" t="s">
        <v>2286</v>
      </c>
      <c r="G577" s="145" t="s">
        <v>2286</v>
      </c>
    </row>
    <row r="578" spans="1:7" x14ac:dyDescent="0.25">
      <c r="A578" s="78" t="s">
        <v>2599</v>
      </c>
      <c r="B578" s="187" t="s">
        <v>773</v>
      </c>
      <c r="C578" s="413" t="s">
        <v>1879</v>
      </c>
      <c r="D578" s="413" t="s">
        <v>1879</v>
      </c>
      <c r="E578" s="70"/>
      <c r="F578" s="145" t="s">
        <v>2286</v>
      </c>
      <c r="G578" s="145" t="s">
        <v>2286</v>
      </c>
    </row>
    <row r="579" spans="1:7" x14ac:dyDescent="0.25">
      <c r="A579" s="78" t="s">
        <v>2600</v>
      </c>
      <c r="B579" s="187" t="s">
        <v>773</v>
      </c>
      <c r="C579" s="413" t="s">
        <v>1879</v>
      </c>
      <c r="D579" s="413" t="s">
        <v>1879</v>
      </c>
      <c r="E579" s="70"/>
      <c r="F579" s="145" t="s">
        <v>2286</v>
      </c>
      <c r="G579" s="145" t="s">
        <v>2286</v>
      </c>
    </row>
    <row r="580" spans="1:7" x14ac:dyDescent="0.25">
      <c r="A580" s="78" t="s">
        <v>2601</v>
      </c>
      <c r="B580" s="187" t="s">
        <v>773</v>
      </c>
      <c r="C580" s="413" t="s">
        <v>1879</v>
      </c>
      <c r="D580" s="413" t="s">
        <v>1879</v>
      </c>
      <c r="E580" s="70"/>
      <c r="F580" s="145" t="s">
        <v>2286</v>
      </c>
      <c r="G580" s="145" t="s">
        <v>2286</v>
      </c>
    </row>
    <row r="581" spans="1:7" x14ac:dyDescent="0.25">
      <c r="A581" s="78" t="s">
        <v>2602</v>
      </c>
      <c r="B581" s="187" t="s">
        <v>773</v>
      </c>
      <c r="C581" s="413" t="s">
        <v>1879</v>
      </c>
      <c r="D581" s="413" t="s">
        <v>1879</v>
      </c>
      <c r="E581" s="70"/>
      <c r="F581" s="145" t="s">
        <v>2286</v>
      </c>
      <c r="G581" s="145" t="s">
        <v>2286</v>
      </c>
    </row>
    <row r="582" spans="1:7" x14ac:dyDescent="0.25">
      <c r="A582" s="78" t="s">
        <v>2603</v>
      </c>
      <c r="B582" s="187" t="s">
        <v>773</v>
      </c>
      <c r="C582" s="413" t="s">
        <v>1879</v>
      </c>
      <c r="D582" s="413" t="s">
        <v>1879</v>
      </c>
      <c r="E582" s="70"/>
      <c r="F582" s="145" t="s">
        <v>2286</v>
      </c>
      <c r="G582" s="145" t="s">
        <v>2286</v>
      </c>
    </row>
    <row r="583" spans="1:7" x14ac:dyDescent="0.25">
      <c r="A583" s="78" t="s">
        <v>2604</v>
      </c>
      <c r="B583" s="187" t="s">
        <v>773</v>
      </c>
      <c r="C583" s="413" t="s">
        <v>1879</v>
      </c>
      <c r="D583" s="413" t="s">
        <v>1879</v>
      </c>
      <c r="E583" s="70"/>
      <c r="F583" s="145" t="s">
        <v>2286</v>
      </c>
      <c r="G583" s="145" t="s">
        <v>2286</v>
      </c>
    </row>
    <row r="584" spans="1:7" x14ac:dyDescent="0.25">
      <c r="A584" s="78" t="s">
        <v>2605</v>
      </c>
      <c r="B584" s="187" t="s">
        <v>773</v>
      </c>
      <c r="C584" s="413" t="s">
        <v>1879</v>
      </c>
      <c r="D584" s="413" t="s">
        <v>1879</v>
      </c>
      <c r="E584" s="70"/>
      <c r="F584" s="145" t="s">
        <v>2286</v>
      </c>
      <c r="G584" s="145" t="s">
        <v>2286</v>
      </c>
    </row>
    <row r="585" spans="1:7" x14ac:dyDescent="0.25">
      <c r="A585" s="78" t="s">
        <v>2606</v>
      </c>
      <c r="B585" s="187" t="s">
        <v>773</v>
      </c>
      <c r="C585" s="413" t="s">
        <v>1879</v>
      </c>
      <c r="D585" s="413" t="s">
        <v>1879</v>
      </c>
      <c r="E585" s="70"/>
      <c r="F585" s="145" t="s">
        <v>2286</v>
      </c>
      <c r="G585" s="145" t="s">
        <v>2286</v>
      </c>
    </row>
    <row r="586" spans="1:7" x14ac:dyDescent="0.25">
      <c r="A586" s="78" t="s">
        <v>2607</v>
      </c>
      <c r="B586" s="142" t="s">
        <v>1016</v>
      </c>
      <c r="C586" s="413" t="s">
        <v>1879</v>
      </c>
      <c r="D586" s="413" t="s">
        <v>1879</v>
      </c>
      <c r="E586" s="70"/>
      <c r="F586" s="145" t="s">
        <v>2286</v>
      </c>
      <c r="G586" s="145" t="s">
        <v>2286</v>
      </c>
    </row>
    <row r="587" spans="1:7" x14ac:dyDescent="0.25">
      <c r="A587" s="78" t="s">
        <v>2608</v>
      </c>
      <c r="B587" s="142" t="s">
        <v>191</v>
      </c>
      <c r="C587" s="118">
        <v>0</v>
      </c>
      <c r="D587" s="118">
        <v>0</v>
      </c>
      <c r="E587" s="70"/>
      <c r="F587" s="163">
        <v>0</v>
      </c>
      <c r="G587" s="163">
        <v>0</v>
      </c>
    </row>
    <row r="588" spans="1:7" x14ac:dyDescent="0.25">
      <c r="A588" s="87"/>
      <c r="B588" s="87" t="s">
        <v>2609</v>
      </c>
      <c r="C588" s="87" t="s">
        <v>151</v>
      </c>
      <c r="D588" s="87" t="s">
        <v>1269</v>
      </c>
      <c r="E588" s="87"/>
      <c r="F588" s="87" t="s">
        <v>675</v>
      </c>
      <c r="G588" s="87" t="s">
        <v>1270</v>
      </c>
    </row>
    <row r="589" spans="1:7" x14ac:dyDescent="0.25">
      <c r="A589" s="78" t="s">
        <v>2610</v>
      </c>
      <c r="B589" s="78" t="s">
        <v>1046</v>
      </c>
      <c r="C589" s="413" t="s">
        <v>1879</v>
      </c>
      <c r="D589" s="413" t="s">
        <v>1879</v>
      </c>
      <c r="E589" s="70"/>
      <c r="F589" s="145" t="s">
        <v>2286</v>
      </c>
      <c r="G589" s="145" t="s">
        <v>2286</v>
      </c>
    </row>
    <row r="590" spans="1:7" x14ac:dyDescent="0.25">
      <c r="A590" s="78" t="s">
        <v>2611</v>
      </c>
      <c r="B590" s="78" t="s">
        <v>1048</v>
      </c>
      <c r="C590" s="413" t="s">
        <v>1879</v>
      </c>
      <c r="D590" s="413" t="s">
        <v>1879</v>
      </c>
      <c r="E590" s="70"/>
      <c r="F590" s="145" t="s">
        <v>2286</v>
      </c>
      <c r="G590" s="145" t="s">
        <v>2286</v>
      </c>
    </row>
    <row r="591" spans="1:7" x14ac:dyDescent="0.25">
      <c r="A591" s="78" t="s">
        <v>2612</v>
      </c>
      <c r="B591" s="78" t="s">
        <v>1050</v>
      </c>
      <c r="C591" s="413" t="s">
        <v>1879</v>
      </c>
      <c r="D591" s="413" t="s">
        <v>1879</v>
      </c>
      <c r="E591" s="70"/>
      <c r="F591" s="145" t="s">
        <v>2286</v>
      </c>
      <c r="G591" s="145" t="s">
        <v>2286</v>
      </c>
    </row>
    <row r="592" spans="1:7" x14ac:dyDescent="0.25">
      <c r="A592" s="78" t="s">
        <v>2613</v>
      </c>
      <c r="B592" s="78" t="s">
        <v>1052</v>
      </c>
      <c r="C592" s="413" t="s">
        <v>1879</v>
      </c>
      <c r="D592" s="413" t="s">
        <v>1879</v>
      </c>
      <c r="E592" s="70"/>
      <c r="F592" s="145" t="s">
        <v>2286</v>
      </c>
      <c r="G592" s="145" t="s">
        <v>2286</v>
      </c>
    </row>
    <row r="593" spans="1:7" x14ac:dyDescent="0.25">
      <c r="A593" s="78" t="s">
        <v>2614</v>
      </c>
      <c r="B593" s="78" t="s">
        <v>1054</v>
      </c>
      <c r="C593" s="413" t="s">
        <v>1879</v>
      </c>
      <c r="D593" s="413" t="s">
        <v>1879</v>
      </c>
      <c r="E593" s="70"/>
      <c r="F593" s="145" t="s">
        <v>2286</v>
      </c>
      <c r="G593" s="145" t="s">
        <v>2286</v>
      </c>
    </row>
    <row r="594" spans="1:7" x14ac:dyDescent="0.25">
      <c r="A594" s="78" t="s">
        <v>2615</v>
      </c>
      <c r="B594" s="78" t="s">
        <v>1056</v>
      </c>
      <c r="C594" s="413" t="s">
        <v>1879</v>
      </c>
      <c r="D594" s="413" t="s">
        <v>1879</v>
      </c>
      <c r="E594" s="70"/>
      <c r="F594" s="145" t="s">
        <v>2286</v>
      </c>
      <c r="G594" s="145" t="s">
        <v>2286</v>
      </c>
    </row>
    <row r="595" spans="1:7" x14ac:dyDescent="0.25">
      <c r="A595" s="78" t="s">
        <v>2616</v>
      </c>
      <c r="B595" s="78" t="s">
        <v>1058</v>
      </c>
      <c r="C595" s="413" t="s">
        <v>1879</v>
      </c>
      <c r="D595" s="413" t="s">
        <v>1879</v>
      </c>
      <c r="E595" s="70"/>
      <c r="F595" s="145" t="s">
        <v>2286</v>
      </c>
      <c r="G595" s="145" t="s">
        <v>2286</v>
      </c>
    </row>
    <row r="596" spans="1:7" x14ac:dyDescent="0.25">
      <c r="A596" s="78" t="s">
        <v>2617</v>
      </c>
      <c r="B596" s="78" t="s">
        <v>1060</v>
      </c>
      <c r="C596" s="413" t="s">
        <v>1879</v>
      </c>
      <c r="D596" s="413" t="s">
        <v>1879</v>
      </c>
      <c r="E596" s="70"/>
      <c r="F596" s="145" t="s">
        <v>2286</v>
      </c>
      <c r="G596" s="145" t="s">
        <v>2286</v>
      </c>
    </row>
    <row r="597" spans="1:7" x14ac:dyDescent="0.25">
      <c r="A597" s="78" t="s">
        <v>2618</v>
      </c>
      <c r="B597" s="78" t="s">
        <v>1062</v>
      </c>
      <c r="C597" s="413" t="s">
        <v>1879</v>
      </c>
      <c r="D597" s="413" t="s">
        <v>1879</v>
      </c>
      <c r="E597" s="70"/>
      <c r="F597" s="145" t="s">
        <v>2286</v>
      </c>
      <c r="G597" s="145" t="s">
        <v>2286</v>
      </c>
    </row>
    <row r="598" spans="1:7" x14ac:dyDescent="0.25">
      <c r="A598" s="78" t="s">
        <v>2619</v>
      </c>
      <c r="B598" s="78" t="s">
        <v>1064</v>
      </c>
      <c r="C598" s="413" t="s">
        <v>1879</v>
      </c>
      <c r="D598" s="413" t="s">
        <v>1879</v>
      </c>
      <c r="F598" s="145" t="s">
        <v>2286</v>
      </c>
      <c r="G598" s="145" t="s">
        <v>2286</v>
      </c>
    </row>
    <row r="599" spans="1:7" x14ac:dyDescent="0.25">
      <c r="A599" s="78" t="s">
        <v>2620</v>
      </c>
      <c r="B599" s="78" t="s">
        <v>1066</v>
      </c>
      <c r="C599" s="413" t="s">
        <v>1879</v>
      </c>
      <c r="D599" s="413" t="s">
        <v>1879</v>
      </c>
      <c r="F599" s="145" t="s">
        <v>2286</v>
      </c>
      <c r="G599" s="145" t="s">
        <v>2286</v>
      </c>
    </row>
    <row r="600" spans="1:7" x14ac:dyDescent="0.25">
      <c r="A600" s="78" t="s">
        <v>2621</v>
      </c>
      <c r="B600" s="78" t="s">
        <v>1068</v>
      </c>
      <c r="C600" s="413" t="s">
        <v>1879</v>
      </c>
      <c r="D600" s="413" t="s">
        <v>1879</v>
      </c>
      <c r="E600" s="70"/>
      <c r="F600" s="145" t="s">
        <v>2286</v>
      </c>
      <c r="G600" s="145" t="s">
        <v>2286</v>
      </c>
    </row>
    <row r="601" spans="1:7" x14ac:dyDescent="0.25">
      <c r="A601" s="78" t="s">
        <v>2622</v>
      </c>
      <c r="B601" s="78" t="s">
        <v>1016</v>
      </c>
      <c r="C601" s="413" t="s">
        <v>1879</v>
      </c>
      <c r="D601" s="413" t="s">
        <v>1879</v>
      </c>
      <c r="E601" s="70"/>
      <c r="F601" s="145" t="s">
        <v>2286</v>
      </c>
      <c r="G601" s="145" t="s">
        <v>2286</v>
      </c>
    </row>
    <row r="602" spans="1:7" x14ac:dyDescent="0.25">
      <c r="A602" s="78" t="s">
        <v>2623</v>
      </c>
      <c r="B602" s="78" t="s">
        <v>191</v>
      </c>
      <c r="C602" s="118">
        <v>0</v>
      </c>
      <c r="D602" s="118">
        <v>0</v>
      </c>
      <c r="E602" s="70"/>
      <c r="F602" s="163">
        <v>0</v>
      </c>
      <c r="G602" s="163">
        <v>0</v>
      </c>
    </row>
    <row r="603" spans="1:7" x14ac:dyDescent="0.25">
      <c r="A603" s="78" t="s">
        <v>2624</v>
      </c>
    </row>
    <row r="604" spans="1:7" x14ac:dyDescent="0.25">
      <c r="A604" s="78" t="s">
        <v>2625</v>
      </c>
    </row>
    <row r="605" spans="1:7" x14ac:dyDescent="0.25">
      <c r="A605" s="78" t="s">
        <v>2626</v>
      </c>
    </row>
    <row r="606" spans="1:7" x14ac:dyDescent="0.25">
      <c r="A606" s="78" t="s">
        <v>2627</v>
      </c>
      <c r="B606" s="82"/>
      <c r="C606" s="60"/>
      <c r="D606" s="146"/>
      <c r="E606" s="70"/>
      <c r="F606" s="148"/>
      <c r="G606" s="148"/>
    </row>
    <row r="607" spans="1:7" x14ac:dyDescent="0.25">
      <c r="A607" s="78" t="s">
        <v>2628</v>
      </c>
      <c r="B607" s="82"/>
      <c r="C607" s="60"/>
      <c r="D607" s="146"/>
      <c r="E607" s="70"/>
      <c r="F607" s="148"/>
      <c r="G607" s="148"/>
    </row>
    <row r="608" spans="1:7" x14ac:dyDescent="0.25">
      <c r="A608" s="78" t="s">
        <v>2629</v>
      </c>
      <c r="B608" s="82"/>
      <c r="C608" s="60"/>
      <c r="D608" s="146"/>
      <c r="E608" s="70"/>
      <c r="F608" s="148"/>
      <c r="G608" s="148"/>
    </row>
    <row r="609" spans="1:7" x14ac:dyDescent="0.25">
      <c r="A609" s="78" t="s">
        <v>2630</v>
      </c>
      <c r="B609" s="82"/>
      <c r="C609" s="60"/>
      <c r="D609" s="146"/>
      <c r="E609" s="70"/>
      <c r="F609" s="148"/>
      <c r="G609" s="148"/>
    </row>
    <row r="610" spans="1:7" x14ac:dyDescent="0.25">
      <c r="A610" s="78" t="s">
        <v>2631</v>
      </c>
      <c r="B610" s="82"/>
      <c r="C610" s="60"/>
      <c r="D610" s="146"/>
      <c r="E610" s="70"/>
      <c r="F610" s="148"/>
      <c r="G610" s="148"/>
    </row>
    <row r="611" spans="1:7" x14ac:dyDescent="0.25">
      <c r="A611" s="78" t="s">
        <v>2632</v>
      </c>
    </row>
    <row r="612" spans="1:7" x14ac:dyDescent="0.25">
      <c r="A612" s="78" t="s">
        <v>2633</v>
      </c>
    </row>
    <row r="613" spans="1:7" x14ac:dyDescent="0.25">
      <c r="A613" s="87"/>
      <c r="B613" s="87" t="s">
        <v>2634</v>
      </c>
      <c r="C613" s="87" t="s">
        <v>151</v>
      </c>
      <c r="D613" s="87" t="s">
        <v>1269</v>
      </c>
      <c r="E613" s="87"/>
      <c r="F613" s="87" t="s">
        <v>675</v>
      </c>
      <c r="G613" s="87" t="s">
        <v>1270</v>
      </c>
    </row>
    <row r="614" spans="1:7" x14ac:dyDescent="0.25">
      <c r="A614" s="78" t="s">
        <v>2635</v>
      </c>
      <c r="B614" s="78" t="s">
        <v>3108</v>
      </c>
      <c r="C614" s="413" t="s">
        <v>1879</v>
      </c>
      <c r="D614" s="413" t="s">
        <v>1879</v>
      </c>
      <c r="E614" s="70"/>
      <c r="F614" s="163" t="s">
        <v>2286</v>
      </c>
      <c r="G614" s="163" t="s">
        <v>2286</v>
      </c>
    </row>
    <row r="615" spans="1:7" x14ac:dyDescent="0.25">
      <c r="A615" s="78" t="s">
        <v>2636</v>
      </c>
      <c r="B615" s="78" t="s">
        <v>1101</v>
      </c>
      <c r="C615" s="413" t="s">
        <v>1879</v>
      </c>
      <c r="D615" s="413" t="s">
        <v>1879</v>
      </c>
      <c r="E615" s="70"/>
      <c r="F615" s="163"/>
      <c r="G615" s="163" t="s">
        <v>2286</v>
      </c>
    </row>
    <row r="616" spans="1:7" x14ac:dyDescent="0.25">
      <c r="A616" s="78" t="s">
        <v>2637</v>
      </c>
      <c r="B616" s="78" t="s">
        <v>549</v>
      </c>
      <c r="C616" s="413" t="s">
        <v>1879</v>
      </c>
      <c r="D616" s="413" t="s">
        <v>1879</v>
      </c>
      <c r="E616" s="70"/>
      <c r="F616" s="163"/>
      <c r="G616" s="163" t="s">
        <v>2286</v>
      </c>
    </row>
    <row r="617" spans="1:7" x14ac:dyDescent="0.25">
      <c r="A617" s="78" t="s">
        <v>2638</v>
      </c>
      <c r="B617" s="78" t="s">
        <v>1016</v>
      </c>
      <c r="C617" s="413" t="s">
        <v>1879</v>
      </c>
      <c r="D617" s="413" t="s">
        <v>1879</v>
      </c>
      <c r="E617" s="70"/>
      <c r="F617" s="163"/>
      <c r="G617" s="163" t="s">
        <v>2286</v>
      </c>
    </row>
    <row r="618" spans="1:7" x14ac:dyDescent="0.25">
      <c r="A618" s="78" t="s">
        <v>2639</v>
      </c>
      <c r="B618" s="78" t="s">
        <v>191</v>
      </c>
      <c r="C618" s="118">
        <v>0</v>
      </c>
      <c r="D618" s="118">
        <v>0</v>
      </c>
      <c r="E618" s="70"/>
      <c r="F618" s="163">
        <v>0</v>
      </c>
      <c r="G618" s="163">
        <v>0</v>
      </c>
    </row>
    <row r="619" spans="1:7" x14ac:dyDescent="0.25">
      <c r="A619" s="65"/>
      <c r="B619" s="82"/>
      <c r="C619" s="60"/>
      <c r="D619" s="146"/>
      <c r="E619" s="70"/>
      <c r="F619" s="148"/>
      <c r="G619" s="148"/>
    </row>
    <row r="620" spans="1:7" ht="30" x14ac:dyDescent="0.25">
      <c r="A620" s="87"/>
      <c r="B620" s="87" t="s">
        <v>1369</v>
      </c>
      <c r="C620" s="87" t="s">
        <v>1106</v>
      </c>
      <c r="D620" s="87" t="s">
        <v>1348</v>
      </c>
      <c r="E620" s="87"/>
      <c r="F620" s="87" t="s">
        <v>1108</v>
      </c>
      <c r="G620" s="87" t="s">
        <v>1109</v>
      </c>
    </row>
    <row r="621" spans="1:7" x14ac:dyDescent="0.25">
      <c r="A621" s="78" t="s">
        <v>2640</v>
      </c>
      <c r="B621" s="78" t="s">
        <v>1229</v>
      </c>
      <c r="C621" s="413" t="s">
        <v>1879</v>
      </c>
      <c r="D621" s="413" t="s">
        <v>1879</v>
      </c>
      <c r="E621" s="168"/>
      <c r="F621" s="166" t="s">
        <v>115</v>
      </c>
      <c r="G621" s="166" t="s">
        <v>115</v>
      </c>
    </row>
    <row r="622" spans="1:7" x14ac:dyDescent="0.25">
      <c r="A622" s="78" t="s">
        <v>2641</v>
      </c>
      <c r="B622" s="78" t="s">
        <v>1231</v>
      </c>
      <c r="C622" s="413" t="s">
        <v>1879</v>
      </c>
      <c r="D622" s="413" t="s">
        <v>1879</v>
      </c>
      <c r="E622" s="168"/>
      <c r="F622" s="166" t="s">
        <v>115</v>
      </c>
      <c r="G622" s="166" t="s">
        <v>115</v>
      </c>
    </row>
    <row r="623" spans="1:7" x14ac:dyDescent="0.25">
      <c r="A623" s="78" t="s">
        <v>2642</v>
      </c>
      <c r="B623" s="78" t="s">
        <v>1233</v>
      </c>
      <c r="C623" s="413" t="s">
        <v>1879</v>
      </c>
      <c r="D623" s="413" t="s">
        <v>1879</v>
      </c>
      <c r="E623" s="168"/>
      <c r="F623" s="166" t="s">
        <v>115</v>
      </c>
      <c r="G623" s="166" t="s">
        <v>115</v>
      </c>
    </row>
    <row r="624" spans="1:7" x14ac:dyDescent="0.25">
      <c r="A624" s="78" t="s">
        <v>2643</v>
      </c>
      <c r="B624" s="78" t="s">
        <v>1235</v>
      </c>
      <c r="C624" s="413" t="s">
        <v>1879</v>
      </c>
      <c r="D624" s="413" t="s">
        <v>1879</v>
      </c>
      <c r="E624" s="168"/>
      <c r="F624" s="166" t="s">
        <v>115</v>
      </c>
      <c r="G624" s="166" t="s">
        <v>115</v>
      </c>
    </row>
    <row r="625" spans="1:7" x14ac:dyDescent="0.25">
      <c r="A625" s="78" t="s">
        <v>2644</v>
      </c>
      <c r="B625" s="78" t="s">
        <v>1237</v>
      </c>
      <c r="C625" s="413" t="s">
        <v>1879</v>
      </c>
      <c r="D625" s="413" t="s">
        <v>1879</v>
      </c>
      <c r="E625" s="168"/>
      <c r="F625" s="166" t="s">
        <v>115</v>
      </c>
      <c r="G625" s="166" t="s">
        <v>115</v>
      </c>
    </row>
    <row r="626" spans="1:7" x14ac:dyDescent="0.25">
      <c r="A626" s="78" t="s">
        <v>2645</v>
      </c>
      <c r="B626" s="78" t="s">
        <v>1239</v>
      </c>
      <c r="C626" s="413" t="s">
        <v>1879</v>
      </c>
      <c r="D626" s="413" t="s">
        <v>1879</v>
      </c>
      <c r="E626" s="168"/>
      <c r="F626" s="166" t="s">
        <v>115</v>
      </c>
      <c r="G626" s="166" t="s">
        <v>115</v>
      </c>
    </row>
    <row r="627" spans="1:7" x14ac:dyDescent="0.25">
      <c r="A627" s="78" t="s">
        <v>2646</v>
      </c>
      <c r="B627" s="78" t="s">
        <v>1241</v>
      </c>
      <c r="C627" s="413" t="s">
        <v>1879</v>
      </c>
      <c r="D627" s="413" t="s">
        <v>1879</v>
      </c>
      <c r="E627" s="168"/>
      <c r="F627" s="166" t="s">
        <v>115</v>
      </c>
      <c r="G627" s="166" t="s">
        <v>115</v>
      </c>
    </row>
    <row r="628" spans="1:7" x14ac:dyDescent="0.25">
      <c r="A628" s="78" t="s">
        <v>2647</v>
      </c>
      <c r="B628" s="78" t="s">
        <v>1243</v>
      </c>
      <c r="C628" s="413" t="s">
        <v>1879</v>
      </c>
      <c r="D628" s="413" t="s">
        <v>1879</v>
      </c>
      <c r="E628" s="168"/>
      <c r="F628" s="166" t="s">
        <v>115</v>
      </c>
      <c r="G628" s="166" t="s">
        <v>115</v>
      </c>
    </row>
    <row r="629" spans="1:7" x14ac:dyDescent="0.25">
      <c r="A629" s="78" t="s">
        <v>2648</v>
      </c>
      <c r="B629" s="78" t="s">
        <v>1245</v>
      </c>
      <c r="C629" s="413" t="s">
        <v>1879</v>
      </c>
      <c r="D629" s="413" t="s">
        <v>1879</v>
      </c>
      <c r="E629" s="168"/>
      <c r="F629" s="166" t="s">
        <v>115</v>
      </c>
      <c r="G629" s="166" t="s">
        <v>115</v>
      </c>
    </row>
    <row r="630" spans="1:7" x14ac:dyDescent="0.25">
      <c r="A630" s="78" t="s">
        <v>2649</v>
      </c>
      <c r="B630" s="78" t="s">
        <v>1247</v>
      </c>
      <c r="C630" s="413" t="s">
        <v>1879</v>
      </c>
      <c r="D630" s="413" t="s">
        <v>1879</v>
      </c>
      <c r="E630" s="168"/>
      <c r="F630" s="166" t="s">
        <v>115</v>
      </c>
      <c r="G630" s="166" t="s">
        <v>115</v>
      </c>
    </row>
    <row r="631" spans="1:7" x14ac:dyDescent="0.25">
      <c r="A631" s="78" t="s">
        <v>2650</v>
      </c>
      <c r="B631" s="78" t="s">
        <v>1249</v>
      </c>
      <c r="C631" s="413" t="s">
        <v>1879</v>
      </c>
      <c r="D631" s="413" t="s">
        <v>1879</v>
      </c>
      <c r="E631" s="168"/>
      <c r="F631" s="166" t="s">
        <v>115</v>
      </c>
      <c r="G631" s="166" t="s">
        <v>115</v>
      </c>
    </row>
    <row r="632" spans="1:7" x14ac:dyDescent="0.25">
      <c r="A632" s="78" t="s">
        <v>2651</v>
      </c>
      <c r="B632" s="78" t="s">
        <v>1251</v>
      </c>
      <c r="C632" s="413" t="s">
        <v>1879</v>
      </c>
      <c r="D632" s="413" t="s">
        <v>1879</v>
      </c>
      <c r="E632" s="168"/>
      <c r="F632" s="166" t="s">
        <v>115</v>
      </c>
      <c r="G632" s="166" t="s">
        <v>115</v>
      </c>
    </row>
    <row r="633" spans="1:7" x14ac:dyDescent="0.25">
      <c r="A633" s="78" t="s">
        <v>2652</v>
      </c>
      <c r="B633" s="78" t="s">
        <v>189</v>
      </c>
      <c r="C633" s="413" t="s">
        <v>1879</v>
      </c>
      <c r="D633" s="413" t="s">
        <v>1879</v>
      </c>
      <c r="E633" s="168"/>
      <c r="F633" s="166" t="s">
        <v>115</v>
      </c>
      <c r="G633" s="166" t="s">
        <v>115</v>
      </c>
    </row>
    <row r="634" spans="1:7" x14ac:dyDescent="0.25">
      <c r="A634" s="78" t="s">
        <v>2653</v>
      </c>
      <c r="B634" s="78" t="s">
        <v>191</v>
      </c>
      <c r="C634" s="118">
        <v>0</v>
      </c>
      <c r="D634" s="118">
        <v>0</v>
      </c>
      <c r="E634" s="62"/>
      <c r="F634" s="60"/>
      <c r="G634" s="145" t="s">
        <v>2286</v>
      </c>
    </row>
    <row r="635" spans="1:7" x14ac:dyDescent="0.25">
      <c r="A635" s="78" t="s">
        <v>2654</v>
      </c>
      <c r="B635" s="78" t="s">
        <v>1119</v>
      </c>
      <c r="F635" s="166" t="s">
        <v>115</v>
      </c>
      <c r="G635" s="145" t="s">
        <v>2286</v>
      </c>
    </row>
    <row r="636" spans="1:7" x14ac:dyDescent="0.25">
      <c r="A636" s="78" t="s">
        <v>2655</v>
      </c>
      <c r="B636" s="78"/>
    </row>
    <row r="637" spans="1:7" x14ac:dyDescent="0.25">
      <c r="A637" s="78" t="s">
        <v>2656</v>
      </c>
      <c r="B637" s="78"/>
      <c r="C637" s="65"/>
      <c r="D637" s="65"/>
      <c r="E637" s="62"/>
      <c r="F637" s="145"/>
      <c r="G637" s="145"/>
    </row>
    <row r="638" spans="1:7" x14ac:dyDescent="0.25">
      <c r="A638" s="78" t="s">
        <v>2657</v>
      </c>
      <c r="B638" s="78"/>
      <c r="C638" s="65"/>
      <c r="D638" s="65"/>
      <c r="E638" s="62"/>
      <c r="F638" s="145"/>
      <c r="G638" s="145"/>
    </row>
    <row r="639" spans="1:7" x14ac:dyDescent="0.25">
      <c r="A639" s="78" t="s">
        <v>2658</v>
      </c>
      <c r="B639" s="78"/>
      <c r="C639" s="65"/>
      <c r="D639" s="65"/>
      <c r="E639" s="62"/>
      <c r="F639" s="207"/>
      <c r="G639" s="207"/>
    </row>
    <row r="37331" spans="28:28" x14ac:dyDescent="0.25">
      <c r="AB37331" s="2" t="e">
        <v>#REF!</v>
      </c>
    </row>
  </sheetData>
  <protectedRanges>
    <protectedRange sqref="C366:D366" name="Optional ECBECAIs_2_1_2"/>
    <protectedRange sqref="C405:D413" name="Optional ECBECAIs_2"/>
    <protectedRange sqref="B405:B412" name="Mortgage Assets III_1_1"/>
    <protectedRange sqref="B414:D442 F413:G442" name="Mortgage Asset IV_3"/>
    <protectedRange sqref="B395:B403" name="Mortgage Assets III_1_2"/>
    <protectedRange sqref="B531" name="Mortgage Assets III_1"/>
    <protectedRange sqref="C637:D639" name="Optional ECBECAIs_2_1"/>
    <protectedRange sqref="B637:B638" name="Mortgage Assets III_1_1_1"/>
    <protectedRange sqref="F639:G639" name="Mortgage Asset IV_3_1"/>
    <protectedRange sqref="C634:D635" name="Optional ECBECAIs_2_2"/>
    <protectedRange sqref="B120:B127" name="Mortgage Asset I"/>
    <protectedRange sqref="D171:D173" name="Mortgage Asset I_1"/>
    <protectedRange sqref="D120:D127 C445 C448:D471 C474 C477:D484 C496 C499:D506 C518:C530 C546:D563 C569:D586 C589:D601 C614:D617 C621:D633" name="Mortgage Asset I_2"/>
    <protectedRange sqref="D98:D108" name="Mortgage Asset I_3"/>
    <protectedRange sqref="D94:D96" name="Mortgage Asset I_4"/>
    <protectedRange sqref="D66:D92" name="Mortgage Asset I_5"/>
    <protectedRange sqref="D57 D49 D181:D183 D191:D195 D201:D202" name="Mortgage Asset I_6"/>
    <protectedRange sqref="B214:B224" name="Mortgage Assets II"/>
  </protectedRanges>
  <mergeCells count="9">
    <mergeCell ref="B24:C24"/>
    <mergeCell ref="B209:C209"/>
    <mergeCell ref="B443:C443"/>
    <mergeCell ref="B5:C5"/>
    <mergeCell ref="B6:C6"/>
    <mergeCell ref="B7:C7"/>
    <mergeCell ref="B8:C8"/>
    <mergeCell ref="B9:C9"/>
    <mergeCell ref="B13:C13"/>
  </mergeCells>
  <hyperlinks>
    <hyperlink ref="B6" location="'F. Optional Sustainable data'!_Hlk506480454" display="1. Additional information on the residential mortgage stock" xr:uid="{8B7AF16C-02A6-46CA-A565-28C1EA937901}"/>
    <hyperlink ref="B9" location="'F. Optional Sustainable data'!B153" display="3.  Additional information on the asset distribution" xr:uid="{2B211AD5-5130-4F6C-ABEE-CB15DE73691C}"/>
    <hyperlink ref="B8" location="'F. Optional Sustainable data'!B59" tooltip="b59" display="2.  Additional information on the commercial mortgage stock" xr:uid="{29C6F209-B61B-4E2B-B5C8-586E47ACCEDB}"/>
    <hyperlink ref="B7:C7" location="'F1. HTT Sustainable M data'!B26" display="2. Additional information on the sustainable section of the mortgage stock" xr:uid="{C288A006-8FDF-4C4D-978B-FD9E6CC9874D}"/>
    <hyperlink ref="B8:C8" location="'F1. HTT Sustainable M data'!B211" tooltip="b59" display="2A. Sustainable Residential Cover Pool" xr:uid="{89FEE19C-430A-489C-BEBA-C89194614156}"/>
    <hyperlink ref="B9:C9" location="'F1. HTT Sustainable M data'!B401" display="2B. Commercial Cover Pool" xr:uid="{A07CE81C-2EE0-40B7-A138-86F1B7589AD3}"/>
    <hyperlink ref="B14" location="'2. Harmonised Glossary'!A12" display="Property Type Information" xr:uid="{49E8EBBB-04D0-4FB3-BC57-F9DFC5EA683D}"/>
    <hyperlink ref="B25" location="'2. Harmonised Glossary'!A12" display="Property Type Information" xr:uid="{58AEE284-42F1-4F51-AC03-A6A2284DFC38}"/>
    <hyperlink ref="B48" location="'2. Harmonised Glossary'!A12" display="Property Type Information" xr:uid="{0E6C654F-5B52-4BF4-B694-3B2271B9AAE1}"/>
    <hyperlink ref="B56" location="'2. Harmonised Glossary'!A12" display="Property Type Information" xr:uid="{08A48C98-DDA0-41CF-8620-AD888A4411D6}"/>
    <hyperlink ref="B64" location="'2. Harmonised Glossary'!A12" display="Property Type Information" xr:uid="{819583DF-A461-4CAE-8881-A22F9D68539A}"/>
    <hyperlink ref="B119" location="'2. Harmonised Glossary'!A12" display="Property Type Information" xr:uid="{CFA8BA4B-8426-4138-A5C9-BFF9E2486EA9}"/>
    <hyperlink ref="B170" location="'2. Harmonised Glossary'!A12" display="Property Type Information" xr:uid="{2C9119BA-D346-47E5-8BA5-BF4FA6764D3E}"/>
    <hyperlink ref="B180" location="'2. Harmonised Glossary'!A12" display="Property Type Information" xr:uid="{E3563A5A-B03E-4FDE-9F3C-2783D7AB1DFA}"/>
    <hyperlink ref="B190" location="'2. Harmonised Glossary'!A12" display="Property Type Information" xr:uid="{A557793E-81F2-46F0-834A-47EDF46C11C0}"/>
    <hyperlink ref="B200" location="'2. Harmonised Glossary'!A12" display="Property Type Information" xr:uid="{919D83F0-7BFB-4573-9F08-9CBF9E79AB41}"/>
    <hyperlink ref="B210" location="'2. Harmonised Glossary'!A12" display="Property Type Information" xr:uid="{A1223B79-C933-46AB-AFEF-C1C53B5C8F47}"/>
    <hyperlink ref="B239" location="'2. Harmonised Glossary'!A12" display="Property Type Information" xr:uid="{E0B75ABF-08CB-486C-8ABD-5CE912577722}"/>
    <hyperlink ref="B261" location="'2. Harmonised Glossary'!A12" display="Property Type Information" xr:uid="{B459A018-13FB-4FA3-9C79-0C30ED3688C8}"/>
    <hyperlink ref="B283" location="'2. Harmonised Glossary'!A12" display="Property Type Information" xr:uid="{EAC85F44-9685-4C0D-9113-E3DC01BECC8F}"/>
    <hyperlink ref="B300" location="'2. Harmonised Glossary'!A12" display="Property Type Information" xr:uid="{C1DBB358-7985-4FF8-ADC6-03CA192071C3}"/>
    <hyperlink ref="B444" location="'2. Harmonised Glossary'!A12" display="Property Type Information" xr:uid="{910CAB9A-783A-4EDC-A134-F30CE526CBD6}"/>
    <hyperlink ref="B473" location="'2. Harmonised Glossary'!A12" display="Property Type Information" xr:uid="{073FF96B-2C6A-470B-8DBA-E65F1C4782F7}"/>
    <hyperlink ref="B495" location="'2. Harmonised Glossary'!A12" display="Property Type Information" xr:uid="{F1E3FE68-0EB9-4728-A44C-AC881F9F3232}"/>
    <hyperlink ref="B517" location="'2. Harmonised Glossary'!A12" display="Property Type Information" xr:uid="{033ED7A4-741A-4BFA-95AD-1AE0B202746A}"/>
    <hyperlink ref="B545" location="'2. Harmonised Glossary'!A12" display="Property Type Information" xr:uid="{E2E49314-3EB0-460A-9AAA-8EC940E19794}"/>
    <hyperlink ref="B568" location="'2. Harmonised Glossary'!A12" display="Property Type Information" xr:uid="{2F725759-8D10-4DAE-9A80-F5BD69AF46C8}"/>
    <hyperlink ref="B588" location="'2. Harmonised Glossary'!A12" display="Property Type Information" xr:uid="{A5A1707B-A4F7-4B6C-AC1B-791E3FE7FFF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65" customWidth="1"/>
    <col min="2" max="2" width="60.7109375" style="65" customWidth="1"/>
    <col min="3" max="4" width="40.7109375" style="65" customWidth="1"/>
    <col min="5" max="5" width="7.28515625" style="65" customWidth="1"/>
    <col min="6" max="6" width="42.85546875" style="65" customWidth="1"/>
    <col min="7" max="7" width="40.7109375" style="62"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4" ht="31.5" x14ac:dyDescent="0.25">
      <c r="A1" s="1" t="s">
        <v>2659</v>
      </c>
      <c r="B1" s="1"/>
      <c r="C1" s="62"/>
      <c r="D1" s="62"/>
      <c r="E1" s="62"/>
      <c r="F1" s="11" t="s">
        <v>101</v>
      </c>
      <c r="H1" s="62"/>
      <c r="I1" s="1"/>
      <c r="J1" s="62"/>
      <c r="K1" s="62"/>
      <c r="L1" s="62"/>
      <c r="M1" s="62"/>
    </row>
    <row r="2" spans="1:14" ht="15.75" thickBot="1" x14ac:dyDescent="0.3">
      <c r="A2" s="62"/>
      <c r="B2" s="62"/>
      <c r="C2" s="62"/>
      <c r="D2" s="62"/>
      <c r="E2" s="62"/>
      <c r="F2" s="62"/>
      <c r="H2" s="2"/>
      <c r="L2" s="62"/>
      <c r="M2" s="62"/>
    </row>
    <row r="3" spans="1:14" ht="19.5" thickBot="1" x14ac:dyDescent="0.3">
      <c r="A3" s="66"/>
      <c r="B3" s="67" t="s">
        <v>102</v>
      </c>
      <c r="C3" s="137" t="s">
        <v>103</v>
      </c>
      <c r="D3" s="66"/>
      <c r="E3" s="66"/>
      <c r="F3" s="66"/>
      <c r="G3" s="66"/>
      <c r="H3" s="2"/>
      <c r="L3" s="62"/>
      <c r="M3" s="62"/>
    </row>
    <row r="4" spans="1:14" ht="15.75" thickBot="1" x14ac:dyDescent="0.3">
      <c r="H4" s="2"/>
      <c r="L4" s="62"/>
      <c r="M4" s="62"/>
    </row>
    <row r="5" spans="1:14" ht="18.75" x14ac:dyDescent="0.25">
      <c r="B5" s="208" t="s">
        <v>2660</v>
      </c>
      <c r="C5" s="68"/>
      <c r="E5" s="70"/>
      <c r="F5" s="70"/>
      <c r="H5" s="2"/>
      <c r="L5" s="62"/>
      <c r="M5" s="62"/>
    </row>
    <row r="6" spans="1:14" ht="18.75" x14ac:dyDescent="0.25">
      <c r="B6" s="209" t="s">
        <v>2661</v>
      </c>
      <c r="C6" s="68"/>
      <c r="E6" s="70"/>
      <c r="F6" s="70"/>
      <c r="H6" s="2"/>
      <c r="L6" s="62"/>
      <c r="M6" s="62"/>
    </row>
    <row r="7" spans="1:14" ht="15.75" thickBot="1" x14ac:dyDescent="0.3">
      <c r="B7" s="210" t="s">
        <v>2662</v>
      </c>
      <c r="H7" s="2"/>
      <c r="L7" s="62"/>
      <c r="M7" s="62"/>
    </row>
    <row r="8" spans="1:14" s="170" customFormat="1" x14ac:dyDescent="0.25">
      <c r="A8" s="65"/>
      <c r="B8" s="169"/>
      <c r="C8" s="65"/>
      <c r="D8" s="65"/>
      <c r="E8" s="65"/>
      <c r="F8" s="65"/>
      <c r="G8" s="62"/>
      <c r="H8" s="2"/>
      <c r="I8" s="65"/>
      <c r="J8" s="65"/>
      <c r="K8" s="65"/>
      <c r="L8" s="62"/>
      <c r="M8" s="62"/>
      <c r="N8" s="62"/>
    </row>
    <row r="9" spans="1:14" s="170" customFormat="1" ht="18.75" customHeight="1" x14ac:dyDescent="0.25">
      <c r="A9" s="75"/>
      <c r="B9" s="444" t="s">
        <v>2663</v>
      </c>
      <c r="C9" s="444"/>
      <c r="D9" s="75"/>
      <c r="E9" s="75"/>
      <c r="F9" s="75"/>
      <c r="G9" s="75"/>
      <c r="H9" s="2"/>
      <c r="I9" s="65"/>
      <c r="J9" s="65"/>
      <c r="K9" s="65"/>
      <c r="L9" s="62"/>
      <c r="M9" s="62"/>
      <c r="N9" s="62"/>
    </row>
    <row r="10" spans="1:14" s="170" customFormat="1" ht="18.75" customHeight="1" x14ac:dyDescent="0.25">
      <c r="A10" s="87"/>
      <c r="B10" s="87" t="s">
        <v>2041</v>
      </c>
      <c r="C10" s="87" t="s">
        <v>151</v>
      </c>
      <c r="D10" s="87" t="s">
        <v>2042</v>
      </c>
      <c r="E10" s="87"/>
      <c r="F10" s="87" t="s">
        <v>2664</v>
      </c>
      <c r="G10" s="87" t="s">
        <v>2665</v>
      </c>
      <c r="H10" s="2"/>
      <c r="I10" s="65"/>
      <c r="J10" s="65"/>
      <c r="K10" s="65"/>
      <c r="L10" s="62"/>
      <c r="M10" s="62"/>
      <c r="N10" s="62"/>
    </row>
    <row r="11" spans="1:14" s="170" customFormat="1" x14ac:dyDescent="0.25">
      <c r="A11" s="78" t="s">
        <v>2666</v>
      </c>
      <c r="B11" s="127" t="s">
        <v>2667</v>
      </c>
      <c r="C11" s="195" t="s">
        <v>115</v>
      </c>
      <c r="D11" s="196" t="s">
        <v>115</v>
      </c>
      <c r="E11" s="2"/>
      <c r="F11" s="100" t="str">
        <f>IF(OR('[1]B2. HTT Public Sector Assets'!$C$37=0,C11="[For completion]"),"",C11/'[1]B2. HTT Public Sector Assets'!$C$37)</f>
        <v/>
      </c>
      <c r="G11" s="100" t="str">
        <f>IF(OR('[1]B2. HTT Public Sector Assets'!$C$10=0,D11="[For completion]"),"",D11/'[1]B2. HTT Public Sector Assets'!$C$10)</f>
        <v/>
      </c>
      <c r="H11" s="2"/>
      <c r="I11" s="65"/>
      <c r="J11" s="65"/>
      <c r="K11" s="65"/>
      <c r="L11" s="62"/>
      <c r="M11" s="62"/>
      <c r="N11" s="62"/>
    </row>
    <row r="12" spans="1:14" s="170" customFormat="1" x14ac:dyDescent="0.25">
      <c r="A12" s="78" t="s">
        <v>2668</v>
      </c>
      <c r="B12" s="144" t="s">
        <v>2669</v>
      </c>
      <c r="C12" s="195" t="s">
        <v>115</v>
      </c>
      <c r="D12" s="196" t="s">
        <v>115</v>
      </c>
      <c r="E12" s="2"/>
      <c r="F12" s="100"/>
      <c r="G12" s="100"/>
      <c r="H12" s="2"/>
      <c r="I12" s="65"/>
      <c r="J12" s="65"/>
      <c r="K12" s="65"/>
      <c r="L12" s="62"/>
      <c r="M12" s="62"/>
      <c r="N12" s="62"/>
    </row>
    <row r="13" spans="1:14" s="170" customFormat="1" x14ac:dyDescent="0.25">
      <c r="A13" s="78" t="s">
        <v>2670</v>
      </c>
      <c r="B13" s="144" t="s">
        <v>2671</v>
      </c>
      <c r="C13" s="195" t="s">
        <v>115</v>
      </c>
      <c r="D13" s="196" t="s">
        <v>115</v>
      </c>
      <c r="E13" s="2"/>
      <c r="F13" s="100"/>
      <c r="G13" s="100"/>
      <c r="H13" s="2"/>
      <c r="I13" s="65"/>
      <c r="J13" s="65"/>
      <c r="K13" s="65"/>
      <c r="L13" s="62"/>
      <c r="M13" s="62"/>
      <c r="N13" s="62"/>
    </row>
    <row r="14" spans="1:14" s="170" customFormat="1" x14ac:dyDescent="0.25">
      <c r="A14" s="78" t="s">
        <v>2672</v>
      </c>
      <c r="B14" s="144" t="s">
        <v>2673</v>
      </c>
      <c r="C14" s="195" t="s">
        <v>115</v>
      </c>
      <c r="D14" s="196" t="s">
        <v>115</v>
      </c>
      <c r="E14" s="2"/>
      <c r="F14" s="100"/>
      <c r="G14" s="100"/>
      <c r="H14" s="2"/>
      <c r="I14" s="65"/>
      <c r="J14" s="65"/>
      <c r="K14" s="65"/>
      <c r="L14" s="62"/>
      <c r="M14" s="62"/>
      <c r="N14" s="62"/>
    </row>
    <row r="15" spans="1:14" s="170" customFormat="1" x14ac:dyDescent="0.25">
      <c r="A15" s="78"/>
      <c r="B15" s="144" t="s">
        <v>2674</v>
      </c>
      <c r="C15" s="195" t="s">
        <v>115</v>
      </c>
      <c r="D15" s="196" t="s">
        <v>115</v>
      </c>
      <c r="E15" s="2"/>
      <c r="F15" s="100"/>
      <c r="G15" s="100"/>
      <c r="H15" s="2"/>
      <c r="I15" s="65"/>
      <c r="J15" s="65"/>
      <c r="K15" s="65"/>
      <c r="L15" s="62"/>
      <c r="M15" s="62"/>
      <c r="N15" s="62"/>
    </row>
    <row r="16" spans="1:14" s="170" customFormat="1" x14ac:dyDescent="0.25">
      <c r="A16" s="78" t="s">
        <v>2675</v>
      </c>
      <c r="B16" s="91" t="s">
        <v>2676</v>
      </c>
      <c r="C16" s="195" t="s">
        <v>115</v>
      </c>
      <c r="D16" s="196" t="s">
        <v>115</v>
      </c>
      <c r="E16" s="2"/>
      <c r="F16" s="100" t="str">
        <f>IF(OR('[1]B2. HTT Public Sector Assets'!$C$37=0,C16="[For completion]"),"",C16/'[1]B2. HTT Public Sector Assets'!$C$37)</f>
        <v/>
      </c>
      <c r="G16" s="100" t="str">
        <f>IF(OR('[1]B2. HTT Public Sector Assets'!$C$10=0,D16="[For completion]"),"",D16/'[1]B2. HTT Public Sector Assets'!$C$10)</f>
        <v/>
      </c>
      <c r="H16" s="2"/>
      <c r="I16" s="65"/>
      <c r="J16" s="65"/>
      <c r="K16" s="65"/>
      <c r="L16" s="62"/>
      <c r="M16" s="62"/>
      <c r="N16" s="62"/>
    </row>
    <row r="17" spans="1:14" s="170" customFormat="1" x14ac:dyDescent="0.25">
      <c r="A17" s="78" t="s">
        <v>2677</v>
      </c>
      <c r="B17" s="144" t="s">
        <v>2669</v>
      </c>
      <c r="C17" s="195" t="s">
        <v>115</v>
      </c>
      <c r="D17" s="196" t="s">
        <v>115</v>
      </c>
      <c r="E17" s="2"/>
      <c r="F17" s="100"/>
      <c r="G17" s="100"/>
      <c r="H17" s="2"/>
      <c r="I17" s="65"/>
      <c r="J17" s="65"/>
      <c r="K17" s="65"/>
      <c r="L17" s="62"/>
      <c r="M17" s="62"/>
      <c r="N17" s="62"/>
    </row>
    <row r="18" spans="1:14" s="170" customFormat="1" x14ac:dyDescent="0.25">
      <c r="A18" s="78" t="s">
        <v>2678</v>
      </c>
      <c r="B18" s="144" t="s">
        <v>2671</v>
      </c>
      <c r="C18" s="195" t="s">
        <v>115</v>
      </c>
      <c r="D18" s="196" t="s">
        <v>115</v>
      </c>
      <c r="E18" s="2"/>
      <c r="F18" s="100"/>
      <c r="G18" s="100"/>
      <c r="H18" s="2"/>
      <c r="I18" s="65"/>
      <c r="J18" s="65"/>
      <c r="K18" s="65"/>
      <c r="L18" s="62"/>
      <c r="M18" s="62"/>
      <c r="N18" s="62"/>
    </row>
    <row r="19" spans="1:14" s="170" customFormat="1" x14ac:dyDescent="0.25">
      <c r="A19" s="78" t="s">
        <v>2679</v>
      </c>
      <c r="B19" s="144" t="s">
        <v>2673</v>
      </c>
      <c r="C19" s="195" t="s">
        <v>115</v>
      </c>
      <c r="D19" s="196" t="s">
        <v>115</v>
      </c>
      <c r="E19" s="2"/>
      <c r="F19" s="100"/>
      <c r="G19" s="100"/>
      <c r="H19" s="2"/>
      <c r="I19" s="65"/>
      <c r="J19" s="65"/>
      <c r="K19" s="65"/>
      <c r="L19" s="62"/>
      <c r="M19" s="62"/>
      <c r="N19" s="62"/>
    </row>
    <row r="20" spans="1:14" s="170" customFormat="1" x14ac:dyDescent="0.25">
      <c r="A20" s="78"/>
      <c r="B20" s="144" t="s">
        <v>2674</v>
      </c>
      <c r="C20" s="195" t="s">
        <v>115</v>
      </c>
      <c r="D20" s="196" t="s">
        <v>115</v>
      </c>
      <c r="E20" s="2"/>
      <c r="F20" s="100"/>
      <c r="G20" s="100"/>
      <c r="H20" s="2"/>
      <c r="I20" s="65"/>
      <c r="J20" s="65"/>
      <c r="K20" s="65"/>
      <c r="L20" s="62"/>
      <c r="M20" s="62"/>
      <c r="N20" s="62"/>
    </row>
    <row r="21" spans="1:14" s="170" customFormat="1" x14ac:dyDescent="0.25">
      <c r="A21" s="78" t="s">
        <v>2680</v>
      </c>
      <c r="B21" s="91" t="s">
        <v>2050</v>
      </c>
      <c r="C21" s="195" t="s">
        <v>115</v>
      </c>
      <c r="D21" s="196" t="s">
        <v>115</v>
      </c>
      <c r="E21" s="2"/>
      <c r="F21" s="100" t="str">
        <f>IF(OR('[1]B2. HTT Public Sector Assets'!$C$37=0,C21="[For completion]"),"",C21/'[1]B2. HTT Public Sector Assets'!$C$37)</f>
        <v/>
      </c>
      <c r="G21" s="100" t="str">
        <f>IF(OR('[1]B2. HTT Public Sector Assets'!$C$10=0,D21="[For completion]"),"",D21/'[1]B2. HTT Public Sector Assets'!$C$10)</f>
        <v/>
      </c>
      <c r="H21" s="2"/>
      <c r="I21" s="65"/>
      <c r="J21" s="65"/>
      <c r="K21" s="65"/>
      <c r="L21" s="62"/>
      <c r="M21" s="62"/>
      <c r="N21" s="62"/>
    </row>
    <row r="22" spans="1:14" s="170" customFormat="1" x14ac:dyDescent="0.25">
      <c r="A22" s="78" t="s">
        <v>2681</v>
      </c>
      <c r="B22" s="91" t="s">
        <v>2682</v>
      </c>
      <c r="C22" s="103">
        <f>SUM(C11,C16,C21)</f>
        <v>0</v>
      </c>
      <c r="D22" s="162">
        <f>SUM(D11,D16,D21)</f>
        <v>0</v>
      </c>
      <c r="E22" s="2"/>
      <c r="F22" s="100">
        <f>SUM(F11:F21)</f>
        <v>0</v>
      </c>
      <c r="G22" s="100">
        <f>SUM(G11:G21)</f>
        <v>0</v>
      </c>
      <c r="H22" s="2"/>
      <c r="I22" s="65"/>
      <c r="J22" s="65"/>
      <c r="K22" s="65"/>
      <c r="L22" s="62"/>
      <c r="M22" s="62"/>
      <c r="N22" s="62"/>
    </row>
    <row r="23" spans="1:14" s="170" customFormat="1" x14ac:dyDescent="0.25">
      <c r="A23" s="91" t="s">
        <v>2683</v>
      </c>
      <c r="B23" s="197" t="s">
        <v>193</v>
      </c>
      <c r="C23" s="195"/>
      <c r="D23" s="196"/>
      <c r="E23" s="2"/>
      <c r="F23" s="228"/>
      <c r="G23" s="228"/>
      <c r="H23" s="2"/>
      <c r="I23" s="65"/>
      <c r="J23" s="65"/>
      <c r="K23" s="65"/>
      <c r="L23" s="62"/>
      <c r="M23" s="62"/>
      <c r="N23" s="62"/>
    </row>
    <row r="24" spans="1:14" s="170" customFormat="1" x14ac:dyDescent="0.25">
      <c r="A24" s="91" t="s">
        <v>2684</v>
      </c>
      <c r="B24" s="197" t="s">
        <v>193</v>
      </c>
      <c r="C24" s="195"/>
      <c r="D24" s="196"/>
      <c r="E24" s="2"/>
      <c r="F24" s="228"/>
      <c r="G24" s="228"/>
      <c r="H24" s="2"/>
      <c r="I24" s="65"/>
      <c r="J24" s="65"/>
      <c r="K24" s="65"/>
      <c r="L24" s="62"/>
      <c r="M24" s="62"/>
      <c r="N24" s="62"/>
    </row>
    <row r="25" spans="1:14" s="170" customFormat="1" x14ac:dyDescent="0.25">
      <c r="A25" s="91" t="s">
        <v>2685</v>
      </c>
      <c r="B25" s="197" t="s">
        <v>193</v>
      </c>
      <c r="C25" s="195"/>
      <c r="D25" s="196"/>
      <c r="E25" s="2"/>
      <c r="F25" s="228"/>
      <c r="G25" s="228"/>
      <c r="H25" s="2"/>
      <c r="I25" s="65"/>
      <c r="J25" s="65"/>
      <c r="K25" s="65"/>
      <c r="L25" s="62"/>
      <c r="M25" s="62"/>
      <c r="N25" s="62"/>
    </row>
    <row r="26" spans="1:14" s="170" customFormat="1" x14ac:dyDescent="0.25">
      <c r="A26" s="91" t="s">
        <v>2686</v>
      </c>
      <c r="B26" s="197" t="s">
        <v>193</v>
      </c>
      <c r="C26" s="195"/>
      <c r="D26" s="196"/>
      <c r="E26" s="2"/>
      <c r="F26" s="228"/>
      <c r="G26" s="228"/>
      <c r="H26" s="2"/>
      <c r="I26" s="65"/>
      <c r="J26" s="65"/>
      <c r="K26" s="65"/>
      <c r="L26" s="62"/>
      <c r="M26" s="62"/>
      <c r="N26" s="62"/>
    </row>
    <row r="27" spans="1:14" s="170" customFormat="1" x14ac:dyDescent="0.25">
      <c r="A27" s="91" t="s">
        <v>2687</v>
      </c>
      <c r="B27" s="197" t="s">
        <v>193</v>
      </c>
      <c r="C27" s="195"/>
      <c r="D27" s="196"/>
      <c r="E27" s="2"/>
      <c r="F27" s="228"/>
      <c r="G27" s="228"/>
      <c r="H27" s="2"/>
      <c r="I27" s="65"/>
      <c r="J27" s="65"/>
      <c r="K27" s="65"/>
      <c r="L27" s="62"/>
      <c r="M27" s="62"/>
      <c r="N27" s="62"/>
    </row>
    <row r="28" spans="1:14" s="170" customFormat="1" x14ac:dyDescent="0.25">
      <c r="A28" s="82"/>
      <c r="B28" s="197"/>
      <c r="C28" s="114"/>
      <c r="D28" s="99"/>
      <c r="E28" s="2"/>
      <c r="F28" s="145"/>
      <c r="G28" s="145"/>
      <c r="H28" s="2"/>
      <c r="I28" s="65"/>
      <c r="J28" s="65"/>
      <c r="K28" s="65"/>
      <c r="L28" s="62"/>
      <c r="M28" s="62"/>
      <c r="N28" s="62"/>
    </row>
    <row r="29" spans="1:14" s="170" customFormat="1" x14ac:dyDescent="0.25">
      <c r="A29" s="82"/>
      <c r="B29" s="197"/>
      <c r="C29" s="114"/>
      <c r="D29" s="99"/>
      <c r="E29" s="2"/>
      <c r="F29" s="145"/>
      <c r="G29" s="145"/>
      <c r="H29" s="2"/>
      <c r="I29" s="65"/>
      <c r="J29" s="65"/>
      <c r="K29" s="65"/>
      <c r="L29" s="62"/>
      <c r="M29" s="62"/>
      <c r="N29" s="62"/>
    </row>
    <row r="30" spans="1:14" s="170" customFormat="1" ht="15" customHeight="1" x14ac:dyDescent="0.25">
      <c r="A30" s="87"/>
      <c r="B30" s="87" t="s">
        <v>2688</v>
      </c>
      <c r="C30" s="87" t="s">
        <v>151</v>
      </c>
      <c r="D30" s="87" t="s">
        <v>2042</v>
      </c>
      <c r="E30" s="87"/>
      <c r="F30" s="87" t="s">
        <v>2664</v>
      </c>
      <c r="G30" s="87" t="s">
        <v>2665</v>
      </c>
      <c r="H30" s="2"/>
      <c r="I30" s="65"/>
      <c r="J30" s="65"/>
      <c r="K30" s="65"/>
      <c r="L30" s="62"/>
      <c r="M30" s="62"/>
      <c r="N30" s="62"/>
    </row>
    <row r="31" spans="1:14" s="170" customFormat="1" x14ac:dyDescent="0.25">
      <c r="A31" s="78" t="s">
        <v>2689</v>
      </c>
      <c r="B31" s="103" t="s">
        <v>2690</v>
      </c>
      <c r="C31" s="195" t="s">
        <v>115</v>
      </c>
      <c r="D31" s="196" t="s">
        <v>115</v>
      </c>
      <c r="E31" s="2"/>
      <c r="F31" s="100" t="str">
        <f>IF(OR('[1]B2. HTT Public Sector Assets'!$C$37=0,C31="[For completion]"),"",C31/'[1]B2. HTT Public Sector Assets'!$C$37)</f>
        <v/>
      </c>
      <c r="G31" s="100" t="str">
        <f>IF(OR('[1]B2. HTT Public Sector Assets'!$C$10=0,D31="[For completion]"),"",D31/'[1]B2. HTT Public Sector Assets'!$C$10)</f>
        <v/>
      </c>
      <c r="H31" s="2"/>
      <c r="I31" s="65"/>
      <c r="J31" s="65"/>
      <c r="K31" s="65"/>
      <c r="L31" s="62"/>
      <c r="M31" s="62"/>
      <c r="N31" s="62"/>
    </row>
    <row r="32" spans="1:14" s="170" customFormat="1" x14ac:dyDescent="0.25">
      <c r="A32" s="78" t="s">
        <v>2691</v>
      </c>
      <c r="B32" s="103" t="s">
        <v>2692</v>
      </c>
      <c r="C32" s="195" t="s">
        <v>115</v>
      </c>
      <c r="D32" s="196" t="s">
        <v>115</v>
      </c>
      <c r="E32" s="2"/>
      <c r="F32" s="100" t="str">
        <f>IF(OR('[1]B2. HTT Public Sector Assets'!$C$37=0,C32="[For completion]"),"",C32/'[1]B2. HTT Public Sector Assets'!$C$37)</f>
        <v/>
      </c>
      <c r="G32" s="100" t="str">
        <f>IF(OR('[1]B2. HTT Public Sector Assets'!$C$10=0,D32="[For completion]"),"",D32/'[1]B2. HTT Public Sector Assets'!$C$10)</f>
        <v/>
      </c>
      <c r="H32" s="2"/>
      <c r="I32" s="65"/>
      <c r="J32" s="65"/>
      <c r="K32" s="65"/>
      <c r="L32" s="62"/>
      <c r="M32" s="62"/>
      <c r="N32" s="62"/>
    </row>
    <row r="33" spans="1:14" s="170" customFormat="1" x14ac:dyDescent="0.25">
      <c r="A33" s="78" t="s">
        <v>2693</v>
      </c>
      <c r="B33" s="103" t="s">
        <v>2694</v>
      </c>
      <c r="C33" s="195" t="s">
        <v>115</v>
      </c>
      <c r="D33" s="196" t="s">
        <v>115</v>
      </c>
      <c r="E33" s="2"/>
      <c r="F33" s="100" t="str">
        <f>IF(OR('[1]B2. HTT Public Sector Assets'!$C$37=0,C33="[For completion]"),"",C33/'[1]B2. HTT Public Sector Assets'!$C$37)</f>
        <v/>
      </c>
      <c r="G33" s="100" t="str">
        <f>IF(OR('[1]B2. HTT Public Sector Assets'!$C$10=0,D33="[For completion]"),"",D33/'[1]B2. HTT Public Sector Assets'!$C$10)</f>
        <v/>
      </c>
      <c r="H33" s="2"/>
      <c r="I33" s="65"/>
      <c r="J33" s="65"/>
      <c r="K33" s="65"/>
      <c r="L33" s="62"/>
      <c r="M33" s="62"/>
      <c r="N33" s="62"/>
    </row>
    <row r="34" spans="1:14" s="170" customFormat="1" ht="30" x14ac:dyDescent="0.25">
      <c r="A34" s="78" t="s">
        <v>2695</v>
      </c>
      <c r="B34" s="103" t="s">
        <v>2696</v>
      </c>
      <c r="C34" s="195" t="s">
        <v>115</v>
      </c>
      <c r="D34" s="196" t="s">
        <v>115</v>
      </c>
      <c r="E34" s="2"/>
      <c r="F34" s="100" t="str">
        <f>IF(OR('[1]B2. HTT Public Sector Assets'!$C$37=0,C34="[For completion]"),"",C34/'[1]B2. HTT Public Sector Assets'!$C$37)</f>
        <v/>
      </c>
      <c r="G34" s="100" t="str">
        <f>IF(OR('[1]B2. HTT Public Sector Assets'!$C$10=0,D34="[For completion]"),"",D34/'[1]B2. HTT Public Sector Assets'!$C$10)</f>
        <v/>
      </c>
      <c r="H34" s="2"/>
      <c r="I34" s="65"/>
      <c r="J34" s="65"/>
      <c r="K34" s="65"/>
      <c r="L34" s="62"/>
      <c r="M34" s="62"/>
      <c r="N34" s="62"/>
    </row>
    <row r="35" spans="1:14" s="170" customFormat="1" x14ac:dyDescent="0.25">
      <c r="A35" s="78" t="s">
        <v>2697</v>
      </c>
      <c r="B35" s="103" t="s">
        <v>2698</v>
      </c>
      <c r="C35" s="195" t="s">
        <v>115</v>
      </c>
      <c r="D35" s="196" t="s">
        <v>115</v>
      </c>
      <c r="E35" s="2"/>
      <c r="F35" s="100" t="str">
        <f>IF(OR('[1]B2. HTT Public Sector Assets'!$C$37=0,C35="[For completion]"),"",C35/'[1]B2. HTT Public Sector Assets'!$C$37)</f>
        <v/>
      </c>
      <c r="G35" s="100" t="str">
        <f>IF(OR('[1]B2. HTT Public Sector Assets'!$C$10=0,D35="[For completion]"),"",D35/'[1]B2. HTT Public Sector Assets'!$C$10)</f>
        <v/>
      </c>
      <c r="H35" s="2"/>
      <c r="I35" s="65"/>
      <c r="J35" s="65"/>
      <c r="K35" s="65"/>
      <c r="L35" s="62"/>
      <c r="M35" s="62"/>
      <c r="N35" s="62"/>
    </row>
    <row r="36" spans="1:14" s="170" customFormat="1" x14ac:dyDescent="0.25">
      <c r="A36" s="78" t="s">
        <v>2699</v>
      </c>
      <c r="B36" s="103" t="s">
        <v>2700</v>
      </c>
      <c r="C36" s="195" t="s">
        <v>115</v>
      </c>
      <c r="D36" s="196" t="s">
        <v>115</v>
      </c>
      <c r="E36" s="2"/>
      <c r="F36" s="100" t="str">
        <f>IF(OR('[1]B2. HTT Public Sector Assets'!$C$37=0,C36="[For completion]"),"",C36/'[1]B2. HTT Public Sector Assets'!$C$37)</f>
        <v/>
      </c>
      <c r="G36" s="100" t="str">
        <f>IF(OR('[1]B2. HTT Public Sector Assets'!$C$10=0,D36="[For completion]"),"",D36/'[1]B2. HTT Public Sector Assets'!$C$10)</f>
        <v/>
      </c>
      <c r="H36" s="2"/>
      <c r="I36" s="65"/>
      <c r="J36" s="65"/>
      <c r="K36" s="65"/>
      <c r="L36" s="62"/>
      <c r="M36" s="62"/>
      <c r="N36" s="62"/>
    </row>
    <row r="37" spans="1:14" s="170" customFormat="1" x14ac:dyDescent="0.25">
      <c r="A37" s="78" t="s">
        <v>2701</v>
      </c>
      <c r="B37" s="103" t="s">
        <v>2702</v>
      </c>
      <c r="C37" s="195" t="s">
        <v>115</v>
      </c>
      <c r="D37" s="196" t="s">
        <v>115</v>
      </c>
      <c r="E37" s="2"/>
      <c r="F37" s="100" t="str">
        <f>IF(OR('[1]B2. HTT Public Sector Assets'!$C$37=0,C37="[For completion]"),"",C37/'[1]B2. HTT Public Sector Assets'!$C$37)</f>
        <v/>
      </c>
      <c r="G37" s="100" t="str">
        <f>IF(OR('[1]B2. HTT Public Sector Assets'!$C$10=0,D37="[For completion]"),"",D37/'[1]B2. HTT Public Sector Assets'!$C$10)</f>
        <v/>
      </c>
      <c r="H37" s="2"/>
      <c r="I37" s="65"/>
      <c r="J37" s="65"/>
      <c r="K37" s="65"/>
      <c r="L37" s="62"/>
      <c r="M37" s="62"/>
      <c r="N37" s="62"/>
    </row>
    <row r="38" spans="1:14" s="170" customFormat="1" x14ac:dyDescent="0.25">
      <c r="A38" s="78" t="s">
        <v>2703</v>
      </c>
      <c r="B38" s="103" t="s">
        <v>2704</v>
      </c>
      <c r="C38" s="195" t="s">
        <v>115</v>
      </c>
      <c r="D38" s="196" t="s">
        <v>115</v>
      </c>
      <c r="E38" s="2"/>
      <c r="F38" s="100" t="str">
        <f>IF(OR('[1]B2. HTT Public Sector Assets'!$C$37=0,C38="[For completion]"),"",C38/'[1]B2. HTT Public Sector Assets'!$C$37)</f>
        <v/>
      </c>
      <c r="G38" s="100" t="str">
        <f>IF(OR('[1]B2. HTT Public Sector Assets'!$C$10=0,D38="[For completion]"),"",D38/'[1]B2. HTT Public Sector Assets'!$C$10)</f>
        <v/>
      </c>
      <c r="H38" s="2"/>
      <c r="I38" s="65"/>
      <c r="J38" s="65"/>
      <c r="K38" s="65"/>
      <c r="L38" s="62"/>
      <c r="M38" s="62"/>
      <c r="N38" s="62"/>
    </row>
    <row r="39" spans="1:14" s="170" customFormat="1" ht="30" x14ac:dyDescent="0.25">
      <c r="A39" s="78" t="s">
        <v>2705</v>
      </c>
      <c r="B39" s="103" t="s">
        <v>2706</v>
      </c>
      <c r="C39" s="195" t="s">
        <v>115</v>
      </c>
      <c r="D39" s="196" t="s">
        <v>115</v>
      </c>
      <c r="E39" s="2"/>
      <c r="F39" s="100" t="str">
        <f>IF(OR('[1]B2. HTT Public Sector Assets'!$C$37=0,C39="[For completion]"),"",C39/'[1]B2. HTT Public Sector Assets'!$C$37)</f>
        <v/>
      </c>
      <c r="G39" s="100" t="str">
        <f>IF(OR('[1]B2. HTT Public Sector Assets'!$C$10=0,D39="[For completion]"),"",D39/'[1]B2. HTT Public Sector Assets'!$C$10)</f>
        <v/>
      </c>
      <c r="H39" s="2"/>
      <c r="I39" s="65"/>
      <c r="J39" s="65"/>
      <c r="K39" s="65"/>
      <c r="L39" s="62"/>
      <c r="M39" s="62"/>
      <c r="N39" s="62"/>
    </row>
    <row r="40" spans="1:14" s="170" customFormat="1" x14ac:dyDescent="0.25">
      <c r="A40" s="78" t="s">
        <v>2707</v>
      </c>
      <c r="B40" s="103" t="s">
        <v>2708</v>
      </c>
      <c r="C40" s="195" t="s">
        <v>115</v>
      </c>
      <c r="D40" s="196" t="s">
        <v>115</v>
      </c>
      <c r="E40" s="2"/>
      <c r="F40" s="100" t="str">
        <f>IF(OR('[1]B2. HTT Public Sector Assets'!$C$37=0,C40="[For completion]"),"",C40/'[1]B2. HTT Public Sector Assets'!$C$37)</f>
        <v/>
      </c>
      <c r="G40" s="100" t="str">
        <f>IF(OR('[1]B2. HTT Public Sector Assets'!$C$10=0,D40="[For completion]"),"",D40/'[1]B2. HTT Public Sector Assets'!$C$10)</f>
        <v/>
      </c>
      <c r="H40" s="2"/>
      <c r="I40" s="65"/>
      <c r="J40" s="65"/>
      <c r="K40" s="65"/>
      <c r="L40" s="62"/>
      <c r="M40" s="62"/>
      <c r="N40" s="62"/>
    </row>
    <row r="41" spans="1:14" s="170" customFormat="1" x14ac:dyDescent="0.25">
      <c r="A41" s="78" t="s">
        <v>2709</v>
      </c>
      <c r="B41" s="103" t="s">
        <v>2710</v>
      </c>
      <c r="C41" s="195" t="s">
        <v>115</v>
      </c>
      <c r="D41" s="196" t="s">
        <v>115</v>
      </c>
      <c r="E41" s="2"/>
      <c r="F41" s="100" t="str">
        <f>IF(OR('[1]B2. HTT Public Sector Assets'!$C$37=0,C41="[For completion]"),"",C41/'[1]B2. HTT Public Sector Assets'!$C$37)</f>
        <v/>
      </c>
      <c r="G41" s="100" t="str">
        <f>IF(OR('[1]B2. HTT Public Sector Assets'!$C$10=0,D41="[For completion]"),"",D41/'[1]B2. HTT Public Sector Assets'!$C$10)</f>
        <v/>
      </c>
      <c r="H41" s="2"/>
      <c r="I41" s="65"/>
      <c r="J41" s="65"/>
      <c r="K41" s="65"/>
      <c r="L41" s="62"/>
      <c r="M41" s="62"/>
      <c r="N41" s="62"/>
    </row>
    <row r="42" spans="1:14" s="170" customFormat="1" x14ac:dyDescent="0.25">
      <c r="A42" s="78" t="s">
        <v>2711</v>
      </c>
      <c r="B42" s="103" t="s">
        <v>2712</v>
      </c>
      <c r="C42" s="195" t="s">
        <v>115</v>
      </c>
      <c r="D42" s="196" t="s">
        <v>115</v>
      </c>
      <c r="E42" s="2"/>
      <c r="F42" s="100" t="str">
        <f>IF(OR('[1]B2. HTT Public Sector Assets'!$C$37=0,C42="[For completion]"),"",C42/'[1]B2. HTT Public Sector Assets'!$C$37)</f>
        <v/>
      </c>
      <c r="G42" s="100" t="str">
        <f>IF(OR('[1]B2. HTT Public Sector Assets'!$C$10=0,D42="[For completion]"),"",D42/'[1]B2. HTT Public Sector Assets'!$C$10)</f>
        <v/>
      </c>
      <c r="H42" s="2"/>
      <c r="I42" s="65"/>
      <c r="J42" s="65"/>
      <c r="K42" s="65"/>
      <c r="L42" s="62"/>
      <c r="M42" s="62"/>
      <c r="N42" s="62"/>
    </row>
    <row r="43" spans="1:14" s="170" customFormat="1" x14ac:dyDescent="0.25">
      <c r="A43" s="78" t="s">
        <v>2713</v>
      </c>
      <c r="B43" s="211" t="s">
        <v>2714</v>
      </c>
      <c r="C43" s="195" t="s">
        <v>115</v>
      </c>
      <c r="D43" s="196" t="s">
        <v>115</v>
      </c>
      <c r="E43" s="2"/>
      <c r="F43" s="100" t="str">
        <f>IF(OR('[1]B2. HTT Public Sector Assets'!$C$37=0,C43="[For completion]"),"",C43/'[1]B2. HTT Public Sector Assets'!$C$37)</f>
        <v/>
      </c>
      <c r="G43" s="100" t="str">
        <f>IF(OR('[1]B2. HTT Public Sector Assets'!$C$10=0,D43="[For completion]"),"",D43/'[1]B2. HTT Public Sector Assets'!$C$10)</f>
        <v/>
      </c>
      <c r="H43" s="2"/>
      <c r="I43" s="65"/>
      <c r="J43" s="65"/>
      <c r="K43" s="65"/>
      <c r="L43" s="62"/>
      <c r="M43" s="62"/>
      <c r="N43" s="62"/>
    </row>
    <row r="44" spans="1:14" s="170" customFormat="1" x14ac:dyDescent="0.25">
      <c r="A44" s="78" t="s">
        <v>2715</v>
      </c>
      <c r="B44" s="211" t="s">
        <v>2716</v>
      </c>
      <c r="C44" s="195" t="s">
        <v>115</v>
      </c>
      <c r="D44" s="196" t="s">
        <v>115</v>
      </c>
      <c r="E44" s="2"/>
      <c r="F44" s="100" t="str">
        <f>IF(OR('[1]B2. HTT Public Sector Assets'!$C$37=0,C44="[For completion]"),"",C44/'[1]B2. HTT Public Sector Assets'!$C$37)</f>
        <v/>
      </c>
      <c r="G44" s="100" t="str">
        <f>IF(OR('[1]B2. HTT Public Sector Assets'!$C$10=0,D44="[For completion]"),"",D44/'[1]B2. HTT Public Sector Assets'!$C$10)</f>
        <v/>
      </c>
      <c r="H44" s="2"/>
      <c r="I44" s="65"/>
      <c r="J44" s="65"/>
      <c r="K44" s="65"/>
      <c r="L44" s="62"/>
      <c r="M44" s="62"/>
      <c r="N44" s="62"/>
    </row>
    <row r="45" spans="1:14" s="170" customFormat="1" x14ac:dyDescent="0.25">
      <c r="A45" s="78" t="s">
        <v>2717</v>
      </c>
      <c r="B45" s="211" t="s">
        <v>2718</v>
      </c>
      <c r="C45" s="195" t="s">
        <v>115</v>
      </c>
      <c r="D45" s="196" t="s">
        <v>115</v>
      </c>
      <c r="E45" s="2"/>
      <c r="F45" s="100" t="str">
        <f>IF(OR('[1]B2. HTT Public Sector Assets'!$C$37=0,C45="[For completion]"),"",C45/'[1]B2. HTT Public Sector Assets'!$C$37)</f>
        <v/>
      </c>
      <c r="G45" s="100" t="str">
        <f>IF(OR('[1]B2. HTT Public Sector Assets'!$C$10=0,D45="[For completion]"),"",D45/'[1]B2. HTT Public Sector Assets'!$C$10)</f>
        <v/>
      </c>
      <c r="H45" s="2"/>
      <c r="I45" s="65"/>
      <c r="J45" s="65"/>
      <c r="K45" s="65"/>
      <c r="L45" s="62"/>
      <c r="M45" s="62"/>
      <c r="N45" s="62"/>
    </row>
    <row r="46" spans="1:14" s="170" customFormat="1" x14ac:dyDescent="0.25">
      <c r="A46" s="78" t="s">
        <v>2719</v>
      </c>
      <c r="B46" s="211" t="s">
        <v>2720</v>
      </c>
      <c r="C46" s="195" t="s">
        <v>115</v>
      </c>
      <c r="D46" s="195" t="s">
        <v>115</v>
      </c>
      <c r="E46" s="2"/>
      <c r="F46" s="100" t="str">
        <f>IF(OR('[1]B2. HTT Public Sector Assets'!$C$37=0,C46="[For completion]"),"",C46/'[1]B2. HTT Public Sector Assets'!$C$37)</f>
        <v/>
      </c>
      <c r="G46" s="100"/>
      <c r="H46" s="2"/>
      <c r="I46" s="65"/>
      <c r="J46" s="65"/>
      <c r="K46" s="65"/>
      <c r="L46" s="62"/>
      <c r="M46" s="62"/>
      <c r="N46" s="62"/>
    </row>
    <row r="47" spans="1:14" s="170" customFormat="1" x14ac:dyDescent="0.25">
      <c r="A47" s="78" t="s">
        <v>2721</v>
      </c>
      <c r="B47" s="91" t="s">
        <v>2682</v>
      </c>
      <c r="C47" s="103">
        <f>SUM(C31:C46)</f>
        <v>0</v>
      </c>
      <c r="D47" s="162">
        <f>SUM(D31:D46)</f>
        <v>0</v>
      </c>
      <c r="E47" s="2"/>
      <c r="F47" s="100">
        <f>SUM(F31:F40)</f>
        <v>0</v>
      </c>
      <c r="G47" s="100">
        <f>SUM(G31:G46)</f>
        <v>0</v>
      </c>
      <c r="H47" s="2"/>
      <c r="I47" s="65"/>
      <c r="J47" s="65"/>
      <c r="K47" s="65"/>
      <c r="L47" s="62"/>
      <c r="M47" s="62"/>
      <c r="N47" s="62"/>
    </row>
    <row r="48" spans="1:14" s="170" customFormat="1" x14ac:dyDescent="0.25">
      <c r="A48" s="187"/>
      <c r="B48" s="187"/>
      <c r="C48" s="187"/>
      <c r="D48" s="187"/>
      <c r="E48" s="2"/>
      <c r="F48" s="82"/>
      <c r="G48" s="82"/>
      <c r="H48" s="2"/>
      <c r="I48" s="65"/>
      <c r="J48" s="65"/>
      <c r="K48" s="65"/>
      <c r="L48" s="62"/>
      <c r="M48" s="62"/>
      <c r="N48" s="62"/>
    </row>
    <row r="49" spans="1:14" ht="18.75" x14ac:dyDescent="0.25">
      <c r="A49" s="75"/>
      <c r="B49" s="75" t="s">
        <v>2662</v>
      </c>
      <c r="C49" s="76"/>
      <c r="D49" s="76"/>
      <c r="E49" s="76"/>
      <c r="F49" s="76"/>
      <c r="G49" s="77"/>
      <c r="H49" s="2"/>
      <c r="I49" s="82"/>
      <c r="J49" s="70"/>
      <c r="K49" s="70"/>
      <c r="L49" s="70"/>
      <c r="M49" s="70"/>
    </row>
    <row r="50" spans="1:14" ht="15" customHeight="1" x14ac:dyDescent="0.25">
      <c r="A50" s="87"/>
      <c r="B50" s="88" t="s">
        <v>1373</v>
      </c>
      <c r="C50" s="87"/>
      <c r="D50" s="87"/>
      <c r="E50" s="87"/>
      <c r="F50" s="90"/>
      <c r="G50" s="90"/>
      <c r="H50" s="2"/>
      <c r="I50" s="82"/>
      <c r="J50" s="108"/>
      <c r="K50" s="108"/>
      <c r="L50" s="108"/>
      <c r="M50" s="109"/>
      <c r="N50" s="109"/>
    </row>
    <row r="51" spans="1:14" x14ac:dyDescent="0.25">
      <c r="A51" s="78" t="s">
        <v>2722</v>
      </c>
      <c r="B51" s="78" t="s">
        <v>1375</v>
      </c>
      <c r="C51" s="204" t="s">
        <v>115</v>
      </c>
      <c r="D51" s="84"/>
      <c r="E51" s="187"/>
      <c r="F51" s="187"/>
      <c r="G51" s="168"/>
      <c r="H51" s="2"/>
      <c r="I51" s="82"/>
      <c r="L51" s="82"/>
      <c r="M51" s="82"/>
    </row>
    <row r="52" spans="1:14" outlineLevel="1" x14ac:dyDescent="0.25">
      <c r="A52" s="78" t="s">
        <v>2723</v>
      </c>
      <c r="B52" s="144" t="s">
        <v>666</v>
      </c>
      <c r="C52" s="204"/>
      <c r="D52" s="84"/>
      <c r="E52" s="187"/>
      <c r="F52" s="187"/>
      <c r="G52" s="168"/>
      <c r="H52" s="2"/>
      <c r="I52" s="82"/>
      <c r="L52" s="82"/>
      <c r="M52" s="82"/>
    </row>
    <row r="53" spans="1:14" outlineLevel="1" x14ac:dyDescent="0.25">
      <c r="A53" s="78" t="s">
        <v>2724</v>
      </c>
      <c r="B53" s="144" t="s">
        <v>668</v>
      </c>
      <c r="C53" s="204"/>
      <c r="D53" s="84"/>
      <c r="E53" s="187"/>
      <c r="F53" s="187"/>
      <c r="G53" s="168"/>
      <c r="H53" s="2"/>
      <c r="I53" s="82"/>
      <c r="L53" s="82"/>
      <c r="M53" s="82"/>
    </row>
    <row r="54" spans="1:14" outlineLevel="1" x14ac:dyDescent="0.25">
      <c r="A54" s="78" t="s">
        <v>2725</v>
      </c>
      <c r="E54" s="82"/>
      <c r="F54" s="82"/>
      <c r="H54" s="2"/>
      <c r="I54" s="82"/>
      <c r="L54" s="82"/>
      <c r="M54" s="82"/>
    </row>
    <row r="55" spans="1:14" outlineLevel="1" x14ac:dyDescent="0.25">
      <c r="A55" s="78" t="s">
        <v>2726</v>
      </c>
      <c r="E55" s="82"/>
      <c r="F55" s="82"/>
      <c r="H55" s="2"/>
      <c r="I55" s="82"/>
      <c r="L55" s="82"/>
      <c r="M55" s="82"/>
    </row>
    <row r="56" spans="1:14" outlineLevel="1" x14ac:dyDescent="0.25">
      <c r="A56" s="78" t="s">
        <v>2727</v>
      </c>
      <c r="E56" s="82"/>
      <c r="F56" s="82"/>
      <c r="H56" s="2"/>
      <c r="I56" s="82"/>
      <c r="L56" s="82"/>
      <c r="M56" s="82"/>
    </row>
    <row r="57" spans="1:14" outlineLevel="1" x14ac:dyDescent="0.25">
      <c r="A57" s="78" t="s">
        <v>2728</v>
      </c>
      <c r="E57" s="82"/>
      <c r="F57" s="82"/>
      <c r="H57" s="2"/>
      <c r="I57" s="82"/>
      <c r="L57" s="82"/>
      <c r="M57" s="82"/>
    </row>
    <row r="58" spans="1:14" outlineLevel="1" x14ac:dyDescent="0.25">
      <c r="A58" s="78" t="s">
        <v>2729</v>
      </c>
      <c r="E58" s="82"/>
      <c r="F58" s="82"/>
      <c r="H58" s="2"/>
      <c r="I58" s="82"/>
      <c r="L58" s="82"/>
      <c r="M58" s="82"/>
    </row>
    <row r="59" spans="1:14" x14ac:dyDescent="0.25">
      <c r="A59" s="87"/>
      <c r="B59" s="87" t="s">
        <v>1383</v>
      </c>
      <c r="C59" s="87" t="s">
        <v>870</v>
      </c>
      <c r="D59" s="87" t="s">
        <v>1384</v>
      </c>
      <c r="E59" s="87"/>
      <c r="F59" s="87" t="s">
        <v>1385</v>
      </c>
      <c r="G59" s="87" t="s">
        <v>1386</v>
      </c>
      <c r="H59" s="2"/>
      <c r="I59" s="160"/>
      <c r="J59" s="108"/>
      <c r="K59" s="108"/>
      <c r="L59" s="70"/>
      <c r="M59" s="108"/>
      <c r="N59" s="108"/>
    </row>
    <row r="60" spans="1:14" x14ac:dyDescent="0.25">
      <c r="A60" s="78" t="s">
        <v>2730</v>
      </c>
      <c r="B60" s="78" t="s">
        <v>1388</v>
      </c>
      <c r="C60" s="166" t="s">
        <v>115</v>
      </c>
      <c r="D60" s="218"/>
      <c r="E60" s="218"/>
      <c r="F60" s="220"/>
      <c r="G60" s="220"/>
      <c r="H60" s="2"/>
      <c r="I60" s="82"/>
      <c r="L60" s="108"/>
      <c r="M60" s="109"/>
      <c r="N60" s="109"/>
    </row>
    <row r="61" spans="1:14" x14ac:dyDescent="0.25">
      <c r="A61" s="108"/>
      <c r="B61" s="160"/>
      <c r="C61" s="108"/>
      <c r="D61" s="108"/>
      <c r="E61" s="108"/>
      <c r="F61" s="109"/>
      <c r="G61" s="109"/>
      <c r="H61" s="2"/>
      <c r="I61" s="160"/>
      <c r="J61" s="108"/>
      <c r="K61" s="108"/>
      <c r="L61" s="108"/>
      <c r="M61" s="109"/>
      <c r="N61" s="109"/>
    </row>
    <row r="62" spans="1:14" x14ac:dyDescent="0.25">
      <c r="B62" s="78" t="s">
        <v>875</v>
      </c>
      <c r="C62" s="108"/>
      <c r="D62" s="108"/>
      <c r="E62" s="108"/>
      <c r="F62" s="109"/>
      <c r="G62" s="109"/>
      <c r="H62" s="2"/>
      <c r="I62" s="82"/>
      <c r="J62" s="108"/>
      <c r="K62" s="108"/>
      <c r="L62" s="108"/>
      <c r="M62" s="109"/>
      <c r="N62" s="109"/>
    </row>
    <row r="63" spans="1:14" x14ac:dyDescent="0.25">
      <c r="A63" s="78" t="s">
        <v>2731</v>
      </c>
      <c r="B63" s="187" t="s">
        <v>773</v>
      </c>
      <c r="C63" s="166" t="s">
        <v>115</v>
      </c>
      <c r="D63" s="204" t="s">
        <v>115</v>
      </c>
      <c r="E63" s="82"/>
      <c r="F63" s="100" t="str">
        <f>IF($C$78=0,"",IF(C63="[for completion]","",C63/$C$78))</f>
        <v/>
      </c>
      <c r="G63" s="100" t="str">
        <f>IF($D$78=0,"",IF(D63="[for completion]","",D63/$D$78))</f>
        <v/>
      </c>
      <c r="H63" s="2"/>
      <c r="I63" s="82"/>
      <c r="L63" s="82"/>
      <c r="M63" s="101"/>
      <c r="N63" s="101"/>
    </row>
    <row r="64" spans="1:14" x14ac:dyDescent="0.25">
      <c r="A64" s="78" t="s">
        <v>2732</v>
      </c>
      <c r="B64" s="187" t="s">
        <v>773</v>
      </c>
      <c r="C64" s="166" t="s">
        <v>115</v>
      </c>
      <c r="D64" s="204" t="s">
        <v>115</v>
      </c>
      <c r="E64" s="82"/>
      <c r="F64" s="100" t="str">
        <f t="shared" ref="F64:F77" si="0">IF($C$78=0,"",IF(C64="[for completion]","",C64/$C$78))</f>
        <v/>
      </c>
      <c r="G64" s="100" t="str">
        <f t="shared" ref="G64:G77" si="1">IF($D$78=0,"",IF(D64="[for completion]","",D64/$D$78))</f>
        <v/>
      </c>
      <c r="H64" s="2"/>
      <c r="I64" s="82"/>
      <c r="L64" s="82"/>
      <c r="M64" s="101"/>
      <c r="N64" s="101"/>
    </row>
    <row r="65" spans="1:14" x14ac:dyDescent="0.25">
      <c r="A65" s="78" t="s">
        <v>2733</v>
      </c>
      <c r="B65" s="187" t="s">
        <v>773</v>
      </c>
      <c r="C65" s="166" t="s">
        <v>115</v>
      </c>
      <c r="D65" s="204" t="s">
        <v>115</v>
      </c>
      <c r="F65" s="100" t="str">
        <f t="shared" si="0"/>
        <v/>
      </c>
      <c r="G65" s="100" t="str">
        <f t="shared" si="1"/>
        <v/>
      </c>
      <c r="H65" s="2"/>
      <c r="I65" s="82"/>
      <c r="M65" s="101"/>
      <c r="N65" s="101"/>
    </row>
    <row r="66" spans="1:14" x14ac:dyDescent="0.25">
      <c r="A66" s="78" t="s">
        <v>2734</v>
      </c>
      <c r="B66" s="187" t="s">
        <v>773</v>
      </c>
      <c r="C66" s="166" t="s">
        <v>115</v>
      </c>
      <c r="D66" s="204" t="s">
        <v>115</v>
      </c>
      <c r="E66" s="97"/>
      <c r="F66" s="100" t="str">
        <f t="shared" si="0"/>
        <v/>
      </c>
      <c r="G66" s="100" t="str">
        <f t="shared" si="1"/>
        <v/>
      </c>
      <c r="H66" s="2"/>
      <c r="I66" s="82"/>
      <c r="L66" s="97"/>
      <c r="M66" s="101"/>
      <c r="N66" s="101"/>
    </row>
    <row r="67" spans="1:14" x14ac:dyDescent="0.25">
      <c r="A67" s="78" t="s">
        <v>2735</v>
      </c>
      <c r="B67" s="187" t="s">
        <v>773</v>
      </c>
      <c r="C67" s="166" t="s">
        <v>115</v>
      </c>
      <c r="D67" s="204" t="s">
        <v>115</v>
      </c>
      <c r="E67" s="97"/>
      <c r="F67" s="100" t="str">
        <f t="shared" si="0"/>
        <v/>
      </c>
      <c r="G67" s="100" t="str">
        <f t="shared" si="1"/>
        <v/>
      </c>
      <c r="H67" s="2"/>
      <c r="I67" s="82"/>
      <c r="L67" s="97"/>
      <c r="M67" s="101"/>
      <c r="N67" s="101"/>
    </row>
    <row r="68" spans="1:14" x14ac:dyDescent="0.25">
      <c r="A68" s="78" t="s">
        <v>2736</v>
      </c>
      <c r="B68" s="187" t="s">
        <v>773</v>
      </c>
      <c r="C68" s="166" t="s">
        <v>115</v>
      </c>
      <c r="D68" s="204" t="s">
        <v>115</v>
      </c>
      <c r="E68" s="97"/>
      <c r="F68" s="100" t="str">
        <f t="shared" si="0"/>
        <v/>
      </c>
      <c r="G68" s="100" t="str">
        <f t="shared" si="1"/>
        <v/>
      </c>
      <c r="H68" s="2"/>
      <c r="I68" s="82"/>
      <c r="L68" s="97"/>
      <c r="M68" s="101"/>
      <c r="N68" s="101"/>
    </row>
    <row r="69" spans="1:14" x14ac:dyDescent="0.25">
      <c r="A69" s="78" t="s">
        <v>2737</v>
      </c>
      <c r="B69" s="187" t="s">
        <v>773</v>
      </c>
      <c r="C69" s="166" t="s">
        <v>115</v>
      </c>
      <c r="D69" s="204" t="s">
        <v>115</v>
      </c>
      <c r="E69" s="97"/>
      <c r="F69" s="100" t="str">
        <f t="shared" si="0"/>
        <v/>
      </c>
      <c r="G69" s="100" t="str">
        <f t="shared" si="1"/>
        <v/>
      </c>
      <c r="H69" s="2"/>
      <c r="I69" s="82"/>
      <c r="L69" s="97"/>
      <c r="M69" s="101"/>
      <c r="N69" s="101"/>
    </row>
    <row r="70" spans="1:14" x14ac:dyDescent="0.25">
      <c r="A70" s="78" t="s">
        <v>2738</v>
      </c>
      <c r="B70" s="187" t="s">
        <v>773</v>
      </c>
      <c r="C70" s="166" t="s">
        <v>115</v>
      </c>
      <c r="D70" s="204" t="s">
        <v>115</v>
      </c>
      <c r="E70" s="97"/>
      <c r="F70" s="100" t="str">
        <f t="shared" si="0"/>
        <v/>
      </c>
      <c r="G70" s="100" t="str">
        <f t="shared" si="1"/>
        <v/>
      </c>
      <c r="H70" s="2"/>
      <c r="I70" s="82"/>
      <c r="L70" s="97"/>
      <c r="M70" s="101"/>
      <c r="N70" s="101"/>
    </row>
    <row r="71" spans="1:14" x14ac:dyDescent="0.25">
      <c r="A71" s="78" t="s">
        <v>2739</v>
      </c>
      <c r="B71" s="187" t="s">
        <v>773</v>
      </c>
      <c r="C71" s="166" t="s">
        <v>115</v>
      </c>
      <c r="D71" s="204" t="s">
        <v>115</v>
      </c>
      <c r="E71" s="97"/>
      <c r="F71" s="100" t="str">
        <f t="shared" si="0"/>
        <v/>
      </c>
      <c r="G71" s="100" t="str">
        <f t="shared" si="1"/>
        <v/>
      </c>
      <c r="H71" s="2"/>
      <c r="I71" s="82"/>
      <c r="L71" s="97"/>
      <c r="M71" s="101"/>
      <c r="N71" s="101"/>
    </row>
    <row r="72" spans="1:14" x14ac:dyDescent="0.25">
      <c r="A72" s="78" t="s">
        <v>2740</v>
      </c>
      <c r="B72" s="187" t="s">
        <v>773</v>
      </c>
      <c r="C72" s="166" t="s">
        <v>115</v>
      </c>
      <c r="D72" s="204" t="s">
        <v>115</v>
      </c>
      <c r="E72" s="97"/>
      <c r="F72" s="100" t="str">
        <f t="shared" si="0"/>
        <v/>
      </c>
      <c r="G72" s="100" t="str">
        <f t="shared" si="1"/>
        <v/>
      </c>
      <c r="H72" s="2"/>
      <c r="I72" s="82"/>
      <c r="L72" s="97"/>
      <c r="M72" s="101"/>
      <c r="N72" s="101"/>
    </row>
    <row r="73" spans="1:14" x14ac:dyDescent="0.25">
      <c r="A73" s="78" t="s">
        <v>2741</v>
      </c>
      <c r="B73" s="187" t="s">
        <v>773</v>
      </c>
      <c r="C73" s="166" t="s">
        <v>115</v>
      </c>
      <c r="D73" s="204" t="s">
        <v>115</v>
      </c>
      <c r="E73" s="97"/>
      <c r="F73" s="100" t="str">
        <f t="shared" si="0"/>
        <v/>
      </c>
      <c r="G73" s="100" t="str">
        <f t="shared" si="1"/>
        <v/>
      </c>
      <c r="H73" s="2"/>
      <c r="I73" s="82"/>
      <c r="L73" s="97"/>
      <c r="M73" s="101"/>
      <c r="N73" s="101"/>
    </row>
    <row r="74" spans="1:14" x14ac:dyDescent="0.25">
      <c r="A74" s="78" t="s">
        <v>2742</v>
      </c>
      <c r="B74" s="187" t="s">
        <v>773</v>
      </c>
      <c r="C74" s="166" t="s">
        <v>115</v>
      </c>
      <c r="D74" s="204" t="s">
        <v>115</v>
      </c>
      <c r="E74" s="97"/>
      <c r="F74" s="100" t="str">
        <f t="shared" si="0"/>
        <v/>
      </c>
      <c r="G74" s="100" t="str">
        <f t="shared" si="1"/>
        <v/>
      </c>
      <c r="H74" s="2"/>
      <c r="I74" s="82"/>
      <c r="L74" s="97"/>
      <c r="M74" s="101"/>
      <c r="N74" s="101"/>
    </row>
    <row r="75" spans="1:14" x14ac:dyDescent="0.25">
      <c r="A75" s="78" t="s">
        <v>2743</v>
      </c>
      <c r="B75" s="187" t="s">
        <v>773</v>
      </c>
      <c r="C75" s="166" t="s">
        <v>115</v>
      </c>
      <c r="D75" s="204" t="s">
        <v>115</v>
      </c>
      <c r="E75" s="97"/>
      <c r="F75" s="100" t="str">
        <f t="shared" si="0"/>
        <v/>
      </c>
      <c r="G75" s="100" t="str">
        <f t="shared" si="1"/>
        <v/>
      </c>
      <c r="H75" s="2"/>
      <c r="I75" s="82"/>
      <c r="L75" s="97"/>
      <c r="M75" s="101"/>
      <c r="N75" s="101"/>
    </row>
    <row r="76" spans="1:14" x14ac:dyDescent="0.25">
      <c r="A76" s="78" t="s">
        <v>2744</v>
      </c>
      <c r="B76" s="187" t="s">
        <v>773</v>
      </c>
      <c r="C76" s="166" t="s">
        <v>115</v>
      </c>
      <c r="D76" s="204" t="s">
        <v>115</v>
      </c>
      <c r="E76" s="97"/>
      <c r="F76" s="100" t="str">
        <f t="shared" si="0"/>
        <v/>
      </c>
      <c r="G76" s="100" t="str">
        <f t="shared" si="1"/>
        <v/>
      </c>
      <c r="H76" s="2"/>
      <c r="I76" s="82"/>
      <c r="L76" s="97"/>
      <c r="M76" s="101"/>
      <c r="N76" s="101"/>
    </row>
    <row r="77" spans="1:14" x14ac:dyDescent="0.25">
      <c r="A77" s="78" t="s">
        <v>2745</v>
      </c>
      <c r="B77" s="187" t="s">
        <v>773</v>
      </c>
      <c r="C77" s="166" t="s">
        <v>115</v>
      </c>
      <c r="D77" s="204" t="s">
        <v>115</v>
      </c>
      <c r="E77" s="97"/>
      <c r="F77" s="100" t="str">
        <f t="shared" si="0"/>
        <v/>
      </c>
      <c r="G77" s="100" t="str">
        <f t="shared" si="1"/>
        <v/>
      </c>
      <c r="H77" s="2"/>
      <c r="I77" s="82"/>
      <c r="L77" s="97"/>
      <c r="M77" s="101"/>
      <c r="N77" s="101"/>
    </row>
    <row r="78" spans="1:14" x14ac:dyDescent="0.25">
      <c r="A78" s="78" t="s">
        <v>2746</v>
      </c>
      <c r="B78" s="102" t="s">
        <v>191</v>
      </c>
      <c r="C78" s="103">
        <f>SUM(C63:C77)</f>
        <v>0</v>
      </c>
      <c r="D78" s="162">
        <f>SUM(D63:D77)</f>
        <v>0</v>
      </c>
      <c r="E78" s="97"/>
      <c r="F78" s="104">
        <f>SUM(F63:F77)</f>
        <v>0</v>
      </c>
      <c r="G78" s="104">
        <f>SUM(G63:G77)</f>
        <v>0</v>
      </c>
      <c r="H78" s="2"/>
      <c r="I78" s="171"/>
      <c r="J78" s="82"/>
      <c r="K78" s="82"/>
      <c r="L78" s="97"/>
      <c r="M78" s="106"/>
      <c r="N78" s="106"/>
    </row>
    <row r="79" spans="1:14" x14ac:dyDescent="0.25">
      <c r="A79" s="87"/>
      <c r="B79" s="88" t="s">
        <v>1405</v>
      </c>
      <c r="C79" s="87" t="s">
        <v>151</v>
      </c>
      <c r="D79" s="87"/>
      <c r="E79" s="89"/>
      <c r="F79" s="87" t="s">
        <v>1385</v>
      </c>
      <c r="G79" s="87"/>
      <c r="H79" s="2"/>
      <c r="I79" s="160"/>
      <c r="J79" s="108"/>
      <c r="K79" s="108"/>
      <c r="L79" s="70"/>
      <c r="M79" s="108"/>
      <c r="N79" s="108"/>
    </row>
    <row r="80" spans="1:14" x14ac:dyDescent="0.25">
      <c r="A80" s="78" t="s">
        <v>2747</v>
      </c>
      <c r="B80" s="91" t="s">
        <v>1407</v>
      </c>
      <c r="C80" s="166" t="s">
        <v>115</v>
      </c>
      <c r="E80" s="172"/>
      <c r="F80" s="100" t="str">
        <f>IF($C$83=0,"",IF(C80="[for completion]","",C80/$C$83))</f>
        <v/>
      </c>
      <c r="G80" s="99"/>
      <c r="H80" s="2"/>
      <c r="I80" s="82"/>
      <c r="L80" s="172"/>
      <c r="M80" s="101"/>
      <c r="N80" s="99"/>
    </row>
    <row r="81" spans="1:14" x14ac:dyDescent="0.25">
      <c r="A81" s="78" t="s">
        <v>2748</v>
      </c>
      <c r="B81" s="91" t="s">
        <v>1409</v>
      </c>
      <c r="C81" s="166" t="s">
        <v>115</v>
      </c>
      <c r="E81" s="172"/>
      <c r="F81" s="100" t="str">
        <f>IF($C$83=0,"",IF(C81="[for completion]","",C81/$C$83))</f>
        <v/>
      </c>
      <c r="G81" s="99"/>
      <c r="H81" s="2"/>
      <c r="I81" s="82"/>
      <c r="L81" s="172"/>
      <c r="M81" s="101"/>
      <c r="N81" s="99"/>
    </row>
    <row r="82" spans="1:14" x14ac:dyDescent="0.25">
      <c r="A82" s="78" t="s">
        <v>2749</v>
      </c>
      <c r="B82" s="91" t="s">
        <v>189</v>
      </c>
      <c r="C82" s="166" t="s">
        <v>115</v>
      </c>
      <c r="E82" s="97"/>
      <c r="F82" s="100" t="str">
        <f>IF($C$83=0,"",IF(C82="[for completion]","",C82/$C$83))</f>
        <v/>
      </c>
      <c r="G82" s="99"/>
      <c r="H82" s="2"/>
      <c r="I82" s="82"/>
      <c r="L82" s="97"/>
      <c r="M82" s="101"/>
      <c r="N82" s="99"/>
    </row>
    <row r="83" spans="1:14" x14ac:dyDescent="0.25">
      <c r="A83" s="78" t="s">
        <v>2750</v>
      </c>
      <c r="B83" s="102" t="s">
        <v>191</v>
      </c>
      <c r="C83" s="103">
        <f>SUM(C80:C82)</f>
        <v>0</v>
      </c>
      <c r="D83" s="82"/>
      <c r="E83" s="97"/>
      <c r="F83" s="104">
        <f>SUM(F80:F82)</f>
        <v>0</v>
      </c>
      <c r="G83" s="99"/>
      <c r="H83" s="2"/>
      <c r="I83" s="82"/>
      <c r="L83" s="97"/>
      <c r="M83" s="101"/>
      <c r="N83" s="99"/>
    </row>
    <row r="84" spans="1:14" outlineLevel="1" x14ac:dyDescent="0.25">
      <c r="A84" s="78" t="s">
        <v>2751</v>
      </c>
      <c r="B84" s="171"/>
      <c r="C84" s="82"/>
      <c r="D84" s="82"/>
      <c r="E84" s="97"/>
      <c r="F84" s="106"/>
      <c r="G84" s="99"/>
      <c r="H84" s="2"/>
      <c r="I84" s="82"/>
      <c r="L84" s="97"/>
      <c r="M84" s="101"/>
      <c r="N84" s="99"/>
    </row>
    <row r="85" spans="1:14" outlineLevel="1" x14ac:dyDescent="0.25">
      <c r="A85" s="78" t="s">
        <v>2752</v>
      </c>
      <c r="B85" s="171"/>
      <c r="C85" s="82"/>
      <c r="D85" s="82"/>
      <c r="E85" s="97"/>
      <c r="F85" s="106"/>
      <c r="G85" s="99"/>
      <c r="H85" s="2"/>
      <c r="I85" s="82"/>
      <c r="L85" s="97"/>
      <c r="M85" s="101"/>
      <c r="N85" s="99"/>
    </row>
    <row r="86" spans="1:14" outlineLevel="1" x14ac:dyDescent="0.25">
      <c r="A86" s="78" t="s">
        <v>2753</v>
      </c>
      <c r="B86" s="82"/>
      <c r="E86" s="97"/>
      <c r="F86" s="101"/>
      <c r="G86" s="99"/>
      <c r="H86" s="2"/>
      <c r="I86" s="82"/>
      <c r="L86" s="97"/>
      <c r="M86" s="101"/>
      <c r="N86" s="99"/>
    </row>
    <row r="87" spans="1:14" outlineLevel="1" x14ac:dyDescent="0.25">
      <c r="A87" s="78" t="s">
        <v>2754</v>
      </c>
      <c r="B87" s="82"/>
      <c r="E87" s="97"/>
      <c r="F87" s="101"/>
      <c r="G87" s="99"/>
      <c r="H87" s="2"/>
      <c r="I87" s="82"/>
      <c r="L87" s="97"/>
      <c r="M87" s="101"/>
      <c r="N87" s="99"/>
    </row>
    <row r="88" spans="1:14" outlineLevel="1" x14ac:dyDescent="0.25">
      <c r="A88" s="78" t="s">
        <v>2755</v>
      </c>
      <c r="B88" s="82"/>
      <c r="E88" s="97"/>
      <c r="F88" s="101"/>
      <c r="G88" s="99"/>
      <c r="H88" s="2"/>
      <c r="I88" s="82"/>
      <c r="L88" s="97"/>
      <c r="M88" s="101"/>
      <c r="N88" s="99"/>
    </row>
    <row r="89" spans="1:14" ht="15" customHeight="1" x14ac:dyDescent="0.25">
      <c r="A89" s="87"/>
      <c r="B89" s="88" t="s">
        <v>684</v>
      </c>
      <c r="C89" s="87" t="s">
        <v>1385</v>
      </c>
      <c r="D89" s="87"/>
      <c r="E89" s="89"/>
      <c r="F89" s="90"/>
      <c r="G89" s="90"/>
      <c r="H89" s="2"/>
      <c r="I89" s="160"/>
      <c r="J89" s="108"/>
      <c r="K89" s="108"/>
      <c r="L89" s="70"/>
      <c r="M89" s="109"/>
      <c r="N89" s="109"/>
    </row>
    <row r="90" spans="1:14" x14ac:dyDescent="0.25">
      <c r="A90" s="78" t="s">
        <v>2756</v>
      </c>
      <c r="B90" s="151" t="s">
        <v>686</v>
      </c>
      <c r="C90" s="173">
        <f>SUM(C91:C117)</f>
        <v>0</v>
      </c>
      <c r="G90" s="65"/>
      <c r="H90" s="2"/>
      <c r="I90" s="70"/>
      <c r="N90" s="65"/>
    </row>
    <row r="91" spans="1:14" x14ac:dyDescent="0.25">
      <c r="A91" s="78" t="s">
        <v>2757</v>
      </c>
      <c r="B91" s="78" t="s">
        <v>688</v>
      </c>
      <c r="C91" s="154" t="s">
        <v>115</v>
      </c>
      <c r="G91" s="65"/>
      <c r="H91" s="2"/>
      <c r="N91" s="65"/>
    </row>
    <row r="92" spans="1:14" x14ac:dyDescent="0.25">
      <c r="A92" s="78" t="s">
        <v>2758</v>
      </c>
      <c r="B92" s="78" t="s">
        <v>690</v>
      </c>
      <c r="C92" s="154" t="s">
        <v>115</v>
      </c>
      <c r="G92" s="65"/>
      <c r="H92" s="2"/>
      <c r="N92" s="65"/>
    </row>
    <row r="93" spans="1:14" x14ac:dyDescent="0.25">
      <c r="A93" s="78" t="s">
        <v>2759</v>
      </c>
      <c r="B93" s="78" t="s">
        <v>692</v>
      </c>
      <c r="C93" s="154" t="s">
        <v>115</v>
      </c>
      <c r="G93" s="65"/>
      <c r="H93" s="2"/>
      <c r="N93" s="65"/>
    </row>
    <row r="94" spans="1:14" x14ac:dyDescent="0.25">
      <c r="A94" s="78" t="s">
        <v>2760</v>
      </c>
      <c r="B94" s="78" t="s">
        <v>694</v>
      </c>
      <c r="C94" s="154" t="s">
        <v>115</v>
      </c>
      <c r="G94" s="65"/>
      <c r="H94" s="2"/>
      <c r="N94" s="65"/>
    </row>
    <row r="95" spans="1:14" x14ac:dyDescent="0.25">
      <c r="A95" s="78" t="s">
        <v>2761</v>
      </c>
      <c r="B95" s="78" t="s">
        <v>696</v>
      </c>
      <c r="C95" s="154" t="s">
        <v>115</v>
      </c>
      <c r="G95" s="65"/>
      <c r="H95" s="2"/>
      <c r="N95" s="65"/>
    </row>
    <row r="96" spans="1:14" x14ac:dyDescent="0.25">
      <c r="A96" s="78" t="s">
        <v>2762</v>
      </c>
      <c r="B96" s="78" t="s">
        <v>698</v>
      </c>
      <c r="C96" s="154" t="s">
        <v>115</v>
      </c>
      <c r="G96" s="65"/>
      <c r="H96" s="2"/>
      <c r="N96" s="65"/>
    </row>
    <row r="97" spans="1:14" x14ac:dyDescent="0.25">
      <c r="A97" s="78" t="s">
        <v>2763</v>
      </c>
      <c r="B97" s="78" t="s">
        <v>700</v>
      </c>
      <c r="C97" s="154" t="s">
        <v>115</v>
      </c>
      <c r="G97" s="65"/>
      <c r="H97" s="2"/>
      <c r="N97" s="65"/>
    </row>
    <row r="98" spans="1:14" x14ac:dyDescent="0.25">
      <c r="A98" s="78" t="s">
        <v>2764</v>
      </c>
      <c r="B98" s="78" t="s">
        <v>702</v>
      </c>
      <c r="C98" s="154" t="s">
        <v>115</v>
      </c>
      <c r="G98" s="65"/>
      <c r="H98" s="2"/>
      <c r="N98" s="65"/>
    </row>
    <row r="99" spans="1:14" x14ac:dyDescent="0.25">
      <c r="A99" s="78" t="s">
        <v>2765</v>
      </c>
      <c r="B99" s="78" t="s">
        <v>704</v>
      </c>
      <c r="C99" s="154" t="s">
        <v>115</v>
      </c>
      <c r="G99" s="65"/>
      <c r="H99" s="2"/>
      <c r="N99" s="65"/>
    </row>
    <row r="100" spans="1:14" x14ac:dyDescent="0.25">
      <c r="A100" s="78" t="s">
        <v>2766</v>
      </c>
      <c r="B100" s="78" t="s">
        <v>706</v>
      </c>
      <c r="C100" s="154" t="s">
        <v>115</v>
      </c>
      <c r="G100" s="65"/>
      <c r="H100" s="2"/>
      <c r="N100" s="65"/>
    </row>
    <row r="101" spans="1:14" x14ac:dyDescent="0.25">
      <c r="A101" s="78" t="s">
        <v>2767</v>
      </c>
      <c r="B101" s="78" t="s">
        <v>708</v>
      </c>
      <c r="C101" s="154" t="s">
        <v>115</v>
      </c>
      <c r="G101" s="65"/>
      <c r="H101" s="2"/>
      <c r="N101" s="65"/>
    </row>
    <row r="102" spans="1:14" x14ac:dyDescent="0.25">
      <c r="A102" s="78" t="s">
        <v>2768</v>
      </c>
      <c r="B102" s="78" t="s">
        <v>710</v>
      </c>
      <c r="C102" s="154" t="s">
        <v>115</v>
      </c>
      <c r="G102" s="65"/>
      <c r="H102" s="2"/>
      <c r="N102" s="65"/>
    </row>
    <row r="103" spans="1:14" x14ac:dyDescent="0.25">
      <c r="A103" s="78" t="s">
        <v>2769</v>
      </c>
      <c r="B103" s="78" t="s">
        <v>712</v>
      </c>
      <c r="C103" s="154" t="s">
        <v>115</v>
      </c>
      <c r="G103" s="65"/>
      <c r="H103" s="2"/>
      <c r="N103" s="65"/>
    </row>
    <row r="104" spans="1:14" x14ac:dyDescent="0.25">
      <c r="A104" s="78" t="s">
        <v>2770</v>
      </c>
      <c r="B104" s="78" t="s">
        <v>714</v>
      </c>
      <c r="C104" s="154" t="s">
        <v>115</v>
      </c>
      <c r="G104" s="65"/>
      <c r="H104" s="2"/>
      <c r="N104" s="65"/>
    </row>
    <row r="105" spans="1:14" x14ac:dyDescent="0.25">
      <c r="A105" s="78" t="s">
        <v>2771</v>
      </c>
      <c r="B105" s="78" t="s">
        <v>716</v>
      </c>
      <c r="C105" s="154" t="s">
        <v>115</v>
      </c>
      <c r="G105" s="65"/>
      <c r="H105" s="2"/>
      <c r="N105" s="65"/>
    </row>
    <row r="106" spans="1:14" x14ac:dyDescent="0.25">
      <c r="A106" s="78" t="s">
        <v>2772</v>
      </c>
      <c r="B106" s="78" t="s">
        <v>718</v>
      </c>
      <c r="C106" s="154" t="s">
        <v>115</v>
      </c>
      <c r="G106" s="65"/>
      <c r="H106" s="2"/>
      <c r="N106" s="65"/>
    </row>
    <row r="107" spans="1:14" x14ac:dyDescent="0.25">
      <c r="A107" s="78" t="s">
        <v>2773</v>
      </c>
      <c r="B107" s="78" t="s">
        <v>720</v>
      </c>
      <c r="C107" s="154" t="s">
        <v>115</v>
      </c>
      <c r="G107" s="65"/>
      <c r="H107" s="2"/>
      <c r="N107" s="65"/>
    </row>
    <row r="108" spans="1:14" x14ac:dyDescent="0.25">
      <c r="A108" s="78" t="s">
        <v>2774</v>
      </c>
      <c r="B108" s="78" t="s">
        <v>722</v>
      </c>
      <c r="C108" s="154" t="s">
        <v>115</v>
      </c>
      <c r="G108" s="65"/>
      <c r="H108" s="2"/>
      <c r="N108" s="65"/>
    </row>
    <row r="109" spans="1:14" x14ac:dyDescent="0.25">
      <c r="A109" s="78" t="s">
        <v>2775</v>
      </c>
      <c r="B109" s="78" t="s">
        <v>724</v>
      </c>
      <c r="C109" s="154" t="s">
        <v>115</v>
      </c>
      <c r="G109" s="65"/>
      <c r="H109" s="2"/>
      <c r="N109" s="65"/>
    </row>
    <row r="110" spans="1:14" x14ac:dyDescent="0.25">
      <c r="A110" s="78" t="s">
        <v>2776</v>
      </c>
      <c r="B110" s="78" t="s">
        <v>726</v>
      </c>
      <c r="C110" s="154" t="s">
        <v>115</v>
      </c>
      <c r="G110" s="65"/>
      <c r="H110" s="2"/>
      <c r="N110" s="65"/>
    </row>
    <row r="111" spans="1:14" x14ac:dyDescent="0.25">
      <c r="A111" s="78" t="s">
        <v>2777</v>
      </c>
      <c r="B111" s="78" t="s">
        <v>728</v>
      </c>
      <c r="C111" s="154" t="s">
        <v>115</v>
      </c>
      <c r="G111" s="65"/>
      <c r="H111" s="2"/>
      <c r="N111" s="65"/>
    </row>
    <row r="112" spans="1:14" x14ac:dyDescent="0.25">
      <c r="A112" s="78" t="s">
        <v>2778</v>
      </c>
      <c r="B112" s="78" t="s">
        <v>730</v>
      </c>
      <c r="C112" s="154" t="s">
        <v>115</v>
      </c>
      <c r="G112" s="65"/>
      <c r="H112" s="2"/>
      <c r="N112" s="65"/>
    </row>
    <row r="113" spans="1:14" x14ac:dyDescent="0.25">
      <c r="A113" s="78" t="s">
        <v>2779</v>
      </c>
      <c r="B113" s="78" t="s">
        <v>732</v>
      </c>
      <c r="C113" s="154" t="s">
        <v>115</v>
      </c>
      <c r="G113" s="65"/>
      <c r="H113" s="2"/>
      <c r="N113" s="65"/>
    </row>
    <row r="114" spans="1:14" x14ac:dyDescent="0.25">
      <c r="A114" s="78" t="s">
        <v>2780</v>
      </c>
      <c r="B114" s="78" t="s">
        <v>734</v>
      </c>
      <c r="C114" s="154" t="s">
        <v>115</v>
      </c>
      <c r="G114" s="65"/>
      <c r="H114" s="2"/>
      <c r="N114" s="65"/>
    </row>
    <row r="115" spans="1:14" x14ac:dyDescent="0.25">
      <c r="A115" s="78" t="s">
        <v>2781</v>
      </c>
      <c r="B115" s="78" t="s">
        <v>736</v>
      </c>
      <c r="C115" s="154" t="s">
        <v>115</v>
      </c>
      <c r="G115" s="65"/>
      <c r="H115" s="2"/>
      <c r="N115" s="65"/>
    </row>
    <row r="116" spans="1:14" x14ac:dyDescent="0.25">
      <c r="A116" s="78" t="s">
        <v>2782</v>
      </c>
      <c r="B116" s="78" t="s">
        <v>738</v>
      </c>
      <c r="C116" s="154" t="s">
        <v>115</v>
      </c>
      <c r="G116" s="65"/>
      <c r="H116" s="2"/>
      <c r="N116" s="65"/>
    </row>
    <row r="117" spans="1:14" x14ac:dyDescent="0.25">
      <c r="A117" s="78" t="s">
        <v>2783</v>
      </c>
      <c r="B117" s="78" t="s">
        <v>740</v>
      </c>
      <c r="C117" s="154" t="s">
        <v>115</v>
      </c>
      <c r="G117" s="65"/>
      <c r="H117" s="2"/>
      <c r="N117" s="65"/>
    </row>
    <row r="118" spans="1:14" x14ac:dyDescent="0.25">
      <c r="A118" s="78" t="s">
        <v>2784</v>
      </c>
      <c r="B118" s="151" t="s">
        <v>392</v>
      </c>
      <c r="C118" s="173">
        <f>SUM(C119:C121)</f>
        <v>0</v>
      </c>
      <c r="G118" s="65"/>
      <c r="H118" s="2"/>
      <c r="I118" s="70"/>
      <c r="N118" s="65"/>
    </row>
    <row r="119" spans="1:14" x14ac:dyDescent="0.25">
      <c r="A119" s="78" t="s">
        <v>2785</v>
      </c>
      <c r="B119" s="78" t="s">
        <v>743</v>
      </c>
      <c r="C119" s="154" t="s">
        <v>115</v>
      </c>
      <c r="G119" s="65"/>
      <c r="H119" s="2"/>
      <c r="N119" s="65"/>
    </row>
    <row r="120" spans="1:14" x14ac:dyDescent="0.25">
      <c r="A120" s="78" t="s">
        <v>2786</v>
      </c>
      <c r="B120" s="78" t="s">
        <v>745</v>
      </c>
      <c r="C120" s="154" t="s">
        <v>115</v>
      </c>
      <c r="G120" s="65"/>
      <c r="H120" s="2"/>
      <c r="N120" s="65"/>
    </row>
    <row r="121" spans="1:14" x14ac:dyDescent="0.25">
      <c r="A121" s="78" t="s">
        <v>2787</v>
      </c>
      <c r="B121" s="78" t="s">
        <v>747</v>
      </c>
      <c r="C121" s="154" t="s">
        <v>115</v>
      </c>
      <c r="G121" s="65"/>
      <c r="H121" s="2"/>
      <c r="N121" s="65"/>
    </row>
    <row r="122" spans="1:14" x14ac:dyDescent="0.25">
      <c r="A122" s="78" t="s">
        <v>2788</v>
      </c>
      <c r="B122" s="151" t="s">
        <v>189</v>
      </c>
      <c r="C122" s="173">
        <f>SUM(C123:C133)</f>
        <v>0</v>
      </c>
      <c r="G122" s="65"/>
      <c r="H122" s="2"/>
      <c r="I122" s="70"/>
      <c r="N122" s="65"/>
    </row>
    <row r="123" spans="1:14" x14ac:dyDescent="0.25">
      <c r="A123" s="78" t="s">
        <v>2789</v>
      </c>
      <c r="B123" s="91" t="s">
        <v>394</v>
      </c>
      <c r="C123" s="154" t="s">
        <v>115</v>
      </c>
      <c r="G123" s="65"/>
      <c r="H123" s="2"/>
      <c r="I123" s="82"/>
      <c r="N123" s="65"/>
    </row>
    <row r="124" spans="1:14" x14ac:dyDescent="0.25">
      <c r="A124" s="78" t="s">
        <v>2790</v>
      </c>
      <c r="B124" s="78" t="s">
        <v>396</v>
      </c>
      <c r="C124" s="154" t="s">
        <v>115</v>
      </c>
      <c r="G124" s="65"/>
      <c r="H124" s="2"/>
      <c r="I124" s="82"/>
      <c r="N124" s="65"/>
    </row>
    <row r="125" spans="1:14" x14ac:dyDescent="0.25">
      <c r="A125" s="78" t="s">
        <v>2791</v>
      </c>
      <c r="B125" s="91" t="s">
        <v>398</v>
      </c>
      <c r="C125" s="154" t="s">
        <v>115</v>
      </c>
      <c r="G125" s="65"/>
      <c r="H125" s="2"/>
      <c r="I125" s="82"/>
      <c r="N125" s="65"/>
    </row>
    <row r="126" spans="1:14" x14ac:dyDescent="0.25">
      <c r="A126" s="78" t="s">
        <v>2792</v>
      </c>
      <c r="B126" s="91" t="s">
        <v>400</v>
      </c>
      <c r="C126" s="154" t="s">
        <v>115</v>
      </c>
      <c r="G126" s="65"/>
      <c r="H126" s="2"/>
      <c r="I126" s="82"/>
      <c r="N126" s="65"/>
    </row>
    <row r="127" spans="1:14" x14ac:dyDescent="0.25">
      <c r="A127" s="78" t="s">
        <v>2793</v>
      </c>
      <c r="B127" s="91" t="s">
        <v>402</v>
      </c>
      <c r="C127" s="154" t="s">
        <v>115</v>
      </c>
      <c r="G127" s="65"/>
      <c r="H127" s="2"/>
      <c r="I127" s="82"/>
      <c r="N127" s="65"/>
    </row>
    <row r="128" spans="1:14" x14ac:dyDescent="0.25">
      <c r="A128" s="78" t="s">
        <v>2794</v>
      </c>
      <c r="B128" s="91" t="s">
        <v>404</v>
      </c>
      <c r="C128" s="154" t="s">
        <v>115</v>
      </c>
      <c r="G128" s="65"/>
      <c r="H128" s="2"/>
      <c r="I128" s="82"/>
      <c r="N128" s="65"/>
    </row>
    <row r="129" spans="1:14" x14ac:dyDescent="0.25">
      <c r="A129" s="78" t="s">
        <v>2795</v>
      </c>
      <c r="B129" s="91" t="s">
        <v>406</v>
      </c>
      <c r="C129" s="154" t="s">
        <v>115</v>
      </c>
      <c r="G129" s="65"/>
      <c r="H129" s="2"/>
      <c r="I129" s="82"/>
      <c r="N129" s="65"/>
    </row>
    <row r="130" spans="1:14" x14ac:dyDescent="0.25">
      <c r="A130" s="78" t="s">
        <v>2796</v>
      </c>
      <c r="B130" s="91" t="s">
        <v>408</v>
      </c>
      <c r="C130" s="154" t="s">
        <v>115</v>
      </c>
      <c r="G130" s="65"/>
      <c r="H130" s="2"/>
      <c r="I130" s="82"/>
      <c r="N130" s="65"/>
    </row>
    <row r="131" spans="1:14" x14ac:dyDescent="0.25">
      <c r="A131" s="78" t="s">
        <v>2797</v>
      </c>
      <c r="B131" s="91" t="s">
        <v>410</v>
      </c>
      <c r="C131" s="154" t="s">
        <v>115</v>
      </c>
      <c r="G131" s="65"/>
      <c r="H131" s="2"/>
      <c r="I131" s="82"/>
      <c r="N131" s="65"/>
    </row>
    <row r="132" spans="1:14" x14ac:dyDescent="0.25">
      <c r="A132" s="78" t="s">
        <v>2798</v>
      </c>
      <c r="B132" s="91" t="s">
        <v>412</v>
      </c>
      <c r="C132" s="154" t="s">
        <v>115</v>
      </c>
      <c r="G132" s="65"/>
      <c r="H132" s="2"/>
      <c r="I132" s="82"/>
      <c r="N132" s="65"/>
    </row>
    <row r="133" spans="1:14" x14ac:dyDescent="0.25">
      <c r="A133" s="78" t="s">
        <v>2799</v>
      </c>
      <c r="B133" s="91" t="s">
        <v>189</v>
      </c>
      <c r="C133" s="154" t="s">
        <v>115</v>
      </c>
      <c r="G133" s="65"/>
      <c r="H133" s="2"/>
      <c r="I133" s="82"/>
      <c r="N133" s="65"/>
    </row>
    <row r="134" spans="1:14" outlineLevel="1" x14ac:dyDescent="0.25">
      <c r="A134" s="78" t="s">
        <v>2800</v>
      </c>
      <c r="B134" s="197" t="s">
        <v>193</v>
      </c>
      <c r="C134" s="154"/>
      <c r="G134" s="65"/>
      <c r="H134" s="2"/>
      <c r="I134" s="82"/>
      <c r="N134" s="65"/>
    </row>
    <row r="135" spans="1:14" outlineLevel="1" x14ac:dyDescent="0.25">
      <c r="A135" s="78" t="s">
        <v>2801</v>
      </c>
      <c r="B135" s="197" t="s">
        <v>193</v>
      </c>
      <c r="C135" s="154"/>
      <c r="G135" s="65"/>
      <c r="H135" s="2"/>
      <c r="I135" s="82"/>
      <c r="N135" s="65"/>
    </row>
    <row r="136" spans="1:14" outlineLevel="1" x14ac:dyDescent="0.25">
      <c r="A136" s="78" t="s">
        <v>2802</v>
      </c>
      <c r="B136" s="197" t="s">
        <v>193</v>
      </c>
      <c r="C136" s="154"/>
      <c r="G136" s="65"/>
      <c r="H136" s="2"/>
      <c r="I136" s="82"/>
      <c r="N136" s="65"/>
    </row>
    <row r="137" spans="1:14" outlineLevel="1" x14ac:dyDescent="0.25">
      <c r="A137" s="78" t="s">
        <v>2803</v>
      </c>
      <c r="B137" s="197" t="s">
        <v>193</v>
      </c>
      <c r="C137" s="154"/>
      <c r="G137" s="65"/>
      <c r="H137" s="2"/>
      <c r="I137" s="82"/>
      <c r="N137" s="65"/>
    </row>
    <row r="138" spans="1:14" outlineLevel="1" x14ac:dyDescent="0.25">
      <c r="A138" s="78" t="s">
        <v>2804</v>
      </c>
      <c r="B138" s="197" t="s">
        <v>193</v>
      </c>
      <c r="C138" s="154"/>
      <c r="G138" s="65"/>
      <c r="H138" s="2"/>
      <c r="I138" s="82"/>
      <c r="N138" s="65"/>
    </row>
    <row r="139" spans="1:14" outlineLevel="1" x14ac:dyDescent="0.25">
      <c r="A139" s="78" t="s">
        <v>2805</v>
      </c>
      <c r="B139" s="197" t="s">
        <v>193</v>
      </c>
      <c r="C139" s="154"/>
      <c r="G139" s="65"/>
      <c r="H139" s="2"/>
      <c r="I139" s="82"/>
      <c r="N139" s="65"/>
    </row>
    <row r="140" spans="1:14" outlineLevel="1" x14ac:dyDescent="0.25">
      <c r="A140" s="78" t="s">
        <v>2806</v>
      </c>
      <c r="B140" s="197" t="s">
        <v>193</v>
      </c>
      <c r="C140" s="154"/>
      <c r="G140" s="65"/>
      <c r="H140" s="2"/>
      <c r="I140" s="82"/>
      <c r="N140" s="65"/>
    </row>
    <row r="141" spans="1:14" outlineLevel="1" x14ac:dyDescent="0.25">
      <c r="A141" s="78" t="s">
        <v>2807</v>
      </c>
      <c r="B141" s="197" t="s">
        <v>193</v>
      </c>
      <c r="C141" s="154"/>
      <c r="G141" s="65"/>
      <c r="H141" s="2"/>
      <c r="I141" s="82"/>
      <c r="N141" s="65"/>
    </row>
    <row r="142" spans="1:14" outlineLevel="1" x14ac:dyDescent="0.25">
      <c r="A142" s="78" t="s">
        <v>2808</v>
      </c>
      <c r="B142" s="197" t="s">
        <v>193</v>
      </c>
      <c r="C142" s="154"/>
      <c r="G142" s="65"/>
      <c r="H142" s="2"/>
      <c r="I142" s="82"/>
      <c r="N142" s="65"/>
    </row>
    <row r="143" spans="1:14" outlineLevel="1" x14ac:dyDescent="0.25">
      <c r="A143" s="78" t="s">
        <v>2809</v>
      </c>
      <c r="B143" s="197" t="s">
        <v>193</v>
      </c>
      <c r="C143" s="154"/>
      <c r="G143" s="65"/>
      <c r="H143" s="2"/>
      <c r="I143" s="82"/>
      <c r="N143" s="65"/>
    </row>
    <row r="144" spans="1:14" ht="15" customHeight="1" x14ac:dyDescent="0.25">
      <c r="A144" s="87"/>
      <c r="B144" s="174" t="s">
        <v>1471</v>
      </c>
      <c r="C144" s="175" t="s">
        <v>1385</v>
      </c>
      <c r="D144" s="87"/>
      <c r="E144" s="89"/>
      <c r="F144" s="87"/>
      <c r="G144" s="90"/>
      <c r="H144" s="2"/>
      <c r="I144" s="160"/>
      <c r="J144" s="108"/>
      <c r="K144" s="108"/>
      <c r="L144" s="70"/>
      <c r="M144" s="108"/>
      <c r="N144" s="109"/>
    </row>
    <row r="145" spans="1:14" x14ac:dyDescent="0.25">
      <c r="A145" s="78" t="s">
        <v>2810</v>
      </c>
      <c r="B145" s="187" t="s">
        <v>773</v>
      </c>
      <c r="C145" s="154" t="s">
        <v>115</v>
      </c>
      <c r="G145" s="65"/>
      <c r="H145" s="2"/>
      <c r="I145" s="82"/>
      <c r="N145" s="65"/>
    </row>
    <row r="146" spans="1:14" x14ac:dyDescent="0.25">
      <c r="A146" s="78" t="s">
        <v>2811</v>
      </c>
      <c r="B146" s="187" t="s">
        <v>773</v>
      </c>
      <c r="C146" s="154" t="s">
        <v>115</v>
      </c>
      <c r="G146" s="65"/>
      <c r="H146" s="2"/>
      <c r="I146" s="82"/>
      <c r="N146" s="65"/>
    </row>
    <row r="147" spans="1:14" x14ac:dyDescent="0.25">
      <c r="A147" s="78" t="s">
        <v>2812</v>
      </c>
      <c r="B147" s="187" t="s">
        <v>773</v>
      </c>
      <c r="C147" s="154" t="s">
        <v>115</v>
      </c>
      <c r="G147" s="65"/>
      <c r="H147" s="2"/>
      <c r="I147" s="82"/>
      <c r="N147" s="65"/>
    </row>
    <row r="148" spans="1:14" x14ac:dyDescent="0.25">
      <c r="A148" s="78" t="s">
        <v>2813</v>
      </c>
      <c r="B148" s="187" t="s">
        <v>773</v>
      </c>
      <c r="C148" s="154" t="s">
        <v>115</v>
      </c>
      <c r="G148" s="65"/>
      <c r="H148" s="2"/>
      <c r="I148" s="82"/>
      <c r="N148" s="65"/>
    </row>
    <row r="149" spans="1:14" x14ac:dyDescent="0.25">
      <c r="A149" s="78" t="s">
        <v>2814</v>
      </c>
      <c r="B149" s="187" t="s">
        <v>773</v>
      </c>
      <c r="C149" s="154" t="s">
        <v>115</v>
      </c>
      <c r="G149" s="65"/>
      <c r="H149" s="2"/>
      <c r="I149" s="82"/>
      <c r="N149" s="65"/>
    </row>
    <row r="150" spans="1:14" x14ac:dyDescent="0.25">
      <c r="A150" s="78" t="s">
        <v>2815</v>
      </c>
      <c r="B150" s="187" t="s">
        <v>773</v>
      </c>
      <c r="C150" s="154" t="s">
        <v>115</v>
      </c>
      <c r="G150" s="65"/>
      <c r="H150" s="2"/>
      <c r="I150" s="82"/>
      <c r="N150" s="65"/>
    </row>
    <row r="151" spans="1:14" x14ac:dyDescent="0.25">
      <c r="A151" s="78" t="s">
        <v>2816</v>
      </c>
      <c r="B151" s="187" t="s">
        <v>773</v>
      </c>
      <c r="C151" s="154" t="s">
        <v>115</v>
      </c>
      <c r="G151" s="65"/>
      <c r="H151" s="2"/>
      <c r="I151" s="82"/>
      <c r="N151" s="65"/>
    </row>
    <row r="152" spans="1:14" x14ac:dyDescent="0.25">
      <c r="A152" s="78" t="s">
        <v>2817</v>
      </c>
      <c r="B152" s="187" t="s">
        <v>773</v>
      </c>
      <c r="C152" s="154" t="s">
        <v>115</v>
      </c>
      <c r="G152" s="65"/>
      <c r="H152" s="2"/>
      <c r="I152" s="82"/>
      <c r="N152" s="65"/>
    </row>
    <row r="153" spans="1:14" x14ac:dyDescent="0.25">
      <c r="A153" s="78" t="s">
        <v>2818</v>
      </c>
      <c r="B153" s="187" t="s">
        <v>773</v>
      </c>
      <c r="C153" s="154" t="s">
        <v>115</v>
      </c>
      <c r="G153" s="65"/>
      <c r="H153" s="2"/>
      <c r="I153" s="82"/>
      <c r="N153" s="65"/>
    </row>
    <row r="154" spans="1:14" x14ac:dyDescent="0.25">
      <c r="A154" s="78" t="s">
        <v>2819</v>
      </c>
      <c r="B154" s="187" t="s">
        <v>773</v>
      </c>
      <c r="C154" s="154" t="s">
        <v>115</v>
      </c>
      <c r="G154" s="65"/>
      <c r="H154" s="2"/>
      <c r="I154" s="82"/>
      <c r="N154" s="65"/>
    </row>
    <row r="155" spans="1:14" x14ac:dyDescent="0.25">
      <c r="A155" s="78" t="s">
        <v>2820</v>
      </c>
      <c r="B155" s="187" t="s">
        <v>773</v>
      </c>
      <c r="C155" s="154" t="s">
        <v>115</v>
      </c>
      <c r="G155" s="65"/>
      <c r="H155" s="2"/>
      <c r="I155" s="82"/>
      <c r="N155" s="65"/>
    </row>
    <row r="156" spans="1:14" x14ac:dyDescent="0.25">
      <c r="A156" s="78" t="s">
        <v>2821</v>
      </c>
      <c r="B156" s="187" t="s">
        <v>773</v>
      </c>
      <c r="C156" s="154" t="s">
        <v>115</v>
      </c>
      <c r="G156" s="65"/>
      <c r="H156" s="2"/>
      <c r="I156" s="82"/>
      <c r="N156" s="65"/>
    </row>
    <row r="157" spans="1:14" x14ac:dyDescent="0.25">
      <c r="A157" s="78" t="s">
        <v>2822</v>
      </c>
      <c r="B157" s="187" t="s">
        <v>773</v>
      </c>
      <c r="C157" s="154" t="s">
        <v>115</v>
      </c>
      <c r="G157" s="65"/>
      <c r="H157" s="2"/>
      <c r="I157" s="82"/>
      <c r="N157" s="65"/>
    </row>
    <row r="158" spans="1:14" x14ac:dyDescent="0.25">
      <c r="A158" s="78" t="s">
        <v>2823</v>
      </c>
      <c r="B158" s="187" t="s">
        <v>773</v>
      </c>
      <c r="C158" s="154" t="s">
        <v>115</v>
      </c>
      <c r="G158" s="65"/>
      <c r="H158" s="2"/>
      <c r="I158" s="82"/>
      <c r="N158" s="65"/>
    </row>
    <row r="159" spans="1:14" x14ac:dyDescent="0.25">
      <c r="A159" s="78" t="s">
        <v>2824</v>
      </c>
      <c r="B159" s="187" t="s">
        <v>773</v>
      </c>
      <c r="C159" s="154" t="s">
        <v>115</v>
      </c>
      <c r="G159" s="65"/>
      <c r="H159" s="2"/>
      <c r="I159" s="82"/>
      <c r="N159" s="65"/>
    </row>
    <row r="160" spans="1:14" x14ac:dyDescent="0.25">
      <c r="A160" s="78" t="s">
        <v>2825</v>
      </c>
      <c r="B160" s="187" t="s">
        <v>773</v>
      </c>
      <c r="C160" s="154" t="s">
        <v>115</v>
      </c>
      <c r="G160" s="65"/>
      <c r="H160" s="2"/>
      <c r="I160" s="82"/>
      <c r="N160" s="65"/>
    </row>
    <row r="161" spans="1:14" x14ac:dyDescent="0.25">
      <c r="A161" s="78" t="s">
        <v>2826</v>
      </c>
      <c r="B161" s="187" t="s">
        <v>773</v>
      </c>
      <c r="C161" s="154" t="s">
        <v>115</v>
      </c>
      <c r="G161" s="65"/>
      <c r="H161" s="2"/>
      <c r="I161" s="82"/>
      <c r="N161" s="65"/>
    </row>
    <row r="162" spans="1:14" x14ac:dyDescent="0.25">
      <c r="A162" s="78" t="s">
        <v>2827</v>
      </c>
      <c r="B162" s="187" t="s">
        <v>773</v>
      </c>
      <c r="C162" s="154" t="s">
        <v>115</v>
      </c>
      <c r="G162" s="65"/>
      <c r="H162" s="2"/>
      <c r="I162" s="82"/>
      <c r="N162" s="65"/>
    </row>
    <row r="163" spans="1:14" x14ac:dyDescent="0.25">
      <c r="A163" s="78" t="s">
        <v>2828</v>
      </c>
      <c r="B163" s="187" t="s">
        <v>773</v>
      </c>
      <c r="C163" s="154" t="s">
        <v>115</v>
      </c>
      <c r="G163" s="65"/>
      <c r="H163" s="2"/>
      <c r="I163" s="82"/>
      <c r="N163" s="65"/>
    </row>
    <row r="164" spans="1:14" x14ac:dyDescent="0.25">
      <c r="A164" s="78" t="s">
        <v>2829</v>
      </c>
      <c r="B164" s="187" t="s">
        <v>773</v>
      </c>
      <c r="C164" s="154" t="s">
        <v>115</v>
      </c>
      <c r="G164" s="65"/>
      <c r="H164" s="2"/>
      <c r="I164" s="82"/>
      <c r="N164" s="65"/>
    </row>
    <row r="165" spans="1:14" x14ac:dyDescent="0.25">
      <c r="A165" s="78" t="s">
        <v>2830</v>
      </c>
      <c r="B165" s="187" t="s">
        <v>773</v>
      </c>
      <c r="C165" s="154" t="s">
        <v>115</v>
      </c>
      <c r="G165" s="65"/>
      <c r="H165" s="2"/>
      <c r="I165" s="82"/>
      <c r="N165" s="65"/>
    </row>
    <row r="166" spans="1:14" x14ac:dyDescent="0.25">
      <c r="A166" s="78" t="s">
        <v>2831</v>
      </c>
      <c r="B166" s="187" t="s">
        <v>773</v>
      </c>
      <c r="C166" s="154" t="s">
        <v>115</v>
      </c>
      <c r="G166" s="65"/>
      <c r="H166" s="2"/>
      <c r="I166" s="82"/>
      <c r="N166" s="65"/>
    </row>
    <row r="167" spans="1:14" x14ac:dyDescent="0.25">
      <c r="A167" s="78" t="s">
        <v>2832</v>
      </c>
      <c r="B167" s="187" t="s">
        <v>773</v>
      </c>
      <c r="C167" s="154" t="s">
        <v>115</v>
      </c>
      <c r="G167" s="65"/>
      <c r="H167" s="2"/>
      <c r="I167" s="82"/>
      <c r="N167" s="65"/>
    </row>
    <row r="168" spans="1:14" x14ac:dyDescent="0.25">
      <c r="A168" s="78" t="s">
        <v>2833</v>
      </c>
      <c r="B168" s="187" t="s">
        <v>773</v>
      </c>
      <c r="C168" s="154" t="s">
        <v>115</v>
      </c>
      <c r="G168" s="65"/>
      <c r="H168" s="2"/>
      <c r="I168" s="82"/>
      <c r="N168" s="65"/>
    </row>
    <row r="169" spans="1:14" x14ac:dyDescent="0.25">
      <c r="A169" s="78" t="s">
        <v>2834</v>
      </c>
      <c r="B169" s="187" t="s">
        <v>773</v>
      </c>
      <c r="C169" s="84" t="s">
        <v>115</v>
      </c>
      <c r="G169" s="65"/>
      <c r="H169" s="2"/>
      <c r="I169" s="82"/>
      <c r="N169" s="65"/>
    </row>
    <row r="170" spans="1:14" x14ac:dyDescent="0.25">
      <c r="A170" s="87"/>
      <c r="B170" s="88" t="s">
        <v>822</v>
      </c>
      <c r="C170" s="87" t="s">
        <v>1385</v>
      </c>
      <c r="D170" s="87"/>
      <c r="E170" s="87"/>
      <c r="F170" s="90"/>
      <c r="G170" s="90"/>
      <c r="H170" s="2"/>
      <c r="I170" s="160"/>
      <c r="J170" s="108"/>
      <c r="K170" s="108"/>
      <c r="L170" s="108"/>
      <c r="M170" s="109"/>
      <c r="N170" s="109"/>
    </row>
    <row r="171" spans="1:14" x14ac:dyDescent="0.25">
      <c r="A171" s="78" t="s">
        <v>2835</v>
      </c>
      <c r="B171" s="78" t="s">
        <v>824</v>
      </c>
      <c r="C171" s="154" t="s">
        <v>115</v>
      </c>
      <c r="D171" s="2"/>
      <c r="E171" s="2"/>
      <c r="F171" s="2"/>
      <c r="G171" s="2"/>
      <c r="H171" s="2"/>
      <c r="K171" s="2"/>
      <c r="L171" s="2"/>
      <c r="M171" s="2"/>
      <c r="N171" s="2"/>
    </row>
    <row r="172" spans="1:14" x14ac:dyDescent="0.25">
      <c r="A172" s="78" t="s">
        <v>2836</v>
      </c>
      <c r="B172" s="78" t="s">
        <v>826</v>
      </c>
      <c r="C172" s="154" t="s">
        <v>115</v>
      </c>
      <c r="D172" s="2"/>
      <c r="E172" s="2"/>
      <c r="F172" s="2"/>
      <c r="G172" s="2"/>
      <c r="H172" s="2"/>
      <c r="K172" s="2"/>
      <c r="L172" s="2"/>
      <c r="M172" s="2"/>
      <c r="N172" s="2"/>
    </row>
    <row r="173" spans="1:14" x14ac:dyDescent="0.25">
      <c r="A173" s="78" t="s">
        <v>2837</v>
      </c>
      <c r="B173" s="78" t="s">
        <v>189</v>
      </c>
      <c r="C173" s="154" t="s">
        <v>115</v>
      </c>
      <c r="D173" s="2"/>
      <c r="E173" s="2"/>
      <c r="F173" s="2"/>
      <c r="G173" s="2"/>
      <c r="H173" s="2"/>
      <c r="K173" s="2"/>
      <c r="L173" s="2"/>
      <c r="M173" s="2"/>
      <c r="N173" s="2"/>
    </row>
    <row r="174" spans="1:14" outlineLevel="1" x14ac:dyDescent="0.25">
      <c r="A174" s="78" t="s">
        <v>2838</v>
      </c>
      <c r="C174" s="95"/>
      <c r="D174" s="2"/>
      <c r="E174" s="2"/>
      <c r="F174" s="2"/>
      <c r="G174" s="2"/>
      <c r="H174" s="2"/>
      <c r="K174" s="2"/>
      <c r="L174" s="2"/>
      <c r="M174" s="2"/>
      <c r="N174" s="2"/>
    </row>
    <row r="175" spans="1:14" outlineLevel="1" x14ac:dyDescent="0.25">
      <c r="A175" s="78" t="s">
        <v>2839</v>
      </c>
      <c r="C175" s="95"/>
      <c r="D175" s="2"/>
      <c r="E175" s="2"/>
      <c r="F175" s="2"/>
      <c r="G175" s="2"/>
      <c r="H175" s="2"/>
      <c r="K175" s="2"/>
      <c r="L175" s="2"/>
      <c r="M175" s="2"/>
      <c r="N175" s="2"/>
    </row>
    <row r="176" spans="1:14" outlineLevel="1" x14ac:dyDescent="0.25">
      <c r="A176" s="78" t="s">
        <v>2840</v>
      </c>
      <c r="C176" s="95"/>
      <c r="D176" s="2"/>
      <c r="E176" s="2"/>
      <c r="F176" s="2"/>
      <c r="G176" s="2"/>
      <c r="H176" s="2"/>
      <c r="K176" s="2"/>
      <c r="L176" s="2"/>
      <c r="M176" s="2"/>
      <c r="N176" s="2"/>
    </row>
    <row r="177" spans="1:14" outlineLevel="1" x14ac:dyDescent="0.25">
      <c r="A177" s="78" t="s">
        <v>2841</v>
      </c>
      <c r="C177" s="95"/>
      <c r="D177" s="2"/>
      <c r="E177" s="2"/>
      <c r="F177" s="2"/>
      <c r="G177" s="2"/>
      <c r="H177" s="2"/>
      <c r="K177" s="2"/>
      <c r="L177" s="2"/>
      <c r="M177" s="2"/>
      <c r="N177" s="2"/>
    </row>
    <row r="178" spans="1:14" x14ac:dyDescent="0.25">
      <c r="A178" s="87"/>
      <c r="B178" s="88" t="s">
        <v>834</v>
      </c>
      <c r="C178" s="87" t="s">
        <v>1385</v>
      </c>
      <c r="D178" s="87"/>
      <c r="E178" s="87"/>
      <c r="F178" s="90"/>
      <c r="G178" s="90"/>
      <c r="H178" s="2"/>
      <c r="I178" s="160"/>
      <c r="J178" s="108"/>
      <c r="K178" s="108"/>
      <c r="L178" s="108"/>
      <c r="M178" s="109"/>
      <c r="N178" s="109"/>
    </row>
    <row r="179" spans="1:14" x14ac:dyDescent="0.25">
      <c r="A179" s="78" t="s">
        <v>2842</v>
      </c>
      <c r="B179" s="78" t="s">
        <v>836</v>
      </c>
      <c r="C179" s="154" t="s">
        <v>115</v>
      </c>
      <c r="D179" s="172"/>
      <c r="E179" s="172"/>
      <c r="F179" s="97"/>
      <c r="G179" s="99"/>
      <c r="H179" s="2"/>
      <c r="K179" s="172"/>
      <c r="L179" s="172"/>
      <c r="M179" s="97"/>
      <c r="N179" s="99"/>
    </row>
    <row r="180" spans="1:14" x14ac:dyDescent="0.25">
      <c r="A180" s="78" t="s">
        <v>2843</v>
      </c>
      <c r="B180" s="78" t="s">
        <v>838</v>
      </c>
      <c r="C180" s="154" t="s">
        <v>115</v>
      </c>
      <c r="D180" s="172"/>
      <c r="E180" s="172"/>
      <c r="F180" s="97"/>
      <c r="G180" s="99"/>
      <c r="H180" s="2"/>
      <c r="K180" s="172"/>
      <c r="L180" s="172"/>
      <c r="M180" s="97"/>
      <c r="N180" s="99"/>
    </row>
    <row r="181" spans="1:14" x14ac:dyDescent="0.25">
      <c r="A181" s="78" t="s">
        <v>2844</v>
      </c>
      <c r="B181" s="78" t="s">
        <v>189</v>
      </c>
      <c r="C181" s="154" t="s">
        <v>115</v>
      </c>
      <c r="D181" s="172"/>
      <c r="E181" s="172"/>
      <c r="F181" s="97"/>
      <c r="G181" s="99"/>
      <c r="H181" s="2"/>
      <c r="K181" s="172"/>
      <c r="L181" s="172"/>
      <c r="M181" s="97"/>
      <c r="N181" s="99"/>
    </row>
    <row r="182" spans="1:14" outlineLevel="1" x14ac:dyDescent="0.25">
      <c r="A182" s="78" t="s">
        <v>2845</v>
      </c>
      <c r="C182" s="95"/>
      <c r="D182" s="172"/>
      <c r="E182" s="172"/>
      <c r="F182" s="97"/>
      <c r="G182" s="99"/>
      <c r="H182" s="2"/>
      <c r="K182" s="172"/>
      <c r="L182" s="172"/>
      <c r="M182" s="97"/>
      <c r="N182" s="99"/>
    </row>
    <row r="183" spans="1:14" outlineLevel="1" x14ac:dyDescent="0.25">
      <c r="A183" s="78" t="s">
        <v>2846</v>
      </c>
      <c r="C183" s="95"/>
      <c r="D183" s="172"/>
      <c r="E183" s="172"/>
      <c r="F183" s="97"/>
      <c r="G183" s="99"/>
      <c r="H183" s="2"/>
      <c r="K183" s="172"/>
      <c r="L183" s="172"/>
      <c r="M183" s="97"/>
      <c r="N183" s="99"/>
    </row>
    <row r="184" spans="1:14" outlineLevel="1" x14ac:dyDescent="0.25">
      <c r="A184" s="78" t="s">
        <v>2847</v>
      </c>
      <c r="C184" s="95"/>
      <c r="D184" s="172"/>
      <c r="E184" s="172"/>
      <c r="F184" s="97"/>
      <c r="G184" s="99"/>
      <c r="H184" s="2"/>
      <c r="K184" s="172"/>
      <c r="L184" s="172"/>
      <c r="M184" s="97"/>
      <c r="N184" s="99"/>
    </row>
    <row r="185" spans="1:14" outlineLevel="1" x14ac:dyDescent="0.25">
      <c r="A185" s="78" t="s">
        <v>2848</v>
      </c>
      <c r="C185" s="95"/>
      <c r="D185" s="172"/>
      <c r="E185" s="172"/>
      <c r="F185" s="97"/>
      <c r="G185" s="99"/>
      <c r="H185" s="2"/>
      <c r="K185" s="172"/>
      <c r="L185" s="172"/>
      <c r="M185" s="97"/>
      <c r="N185" s="99"/>
    </row>
    <row r="186" spans="1:14" outlineLevel="1" x14ac:dyDescent="0.25">
      <c r="A186" s="78" t="s">
        <v>2849</v>
      </c>
      <c r="C186" s="95"/>
      <c r="D186" s="172"/>
      <c r="E186" s="172"/>
      <c r="F186" s="97"/>
      <c r="G186" s="99"/>
      <c r="H186" s="2"/>
      <c r="K186" s="172"/>
      <c r="L186" s="172"/>
      <c r="M186" s="97"/>
      <c r="N186" s="99"/>
    </row>
    <row r="187" spans="1:14" outlineLevel="1" x14ac:dyDescent="0.25">
      <c r="A187" s="78" t="s">
        <v>2850</v>
      </c>
      <c r="C187" s="95"/>
      <c r="D187" s="172"/>
      <c r="E187" s="172"/>
      <c r="F187" s="97"/>
      <c r="G187" s="99"/>
      <c r="H187" s="2"/>
      <c r="K187" s="172"/>
      <c r="L187" s="172"/>
      <c r="M187" s="97"/>
      <c r="N187" s="99"/>
    </row>
    <row r="188" spans="1:14" x14ac:dyDescent="0.25">
      <c r="A188" s="87"/>
      <c r="B188" s="88" t="s">
        <v>1513</v>
      </c>
      <c r="C188" s="87" t="s">
        <v>151</v>
      </c>
      <c r="D188" s="87"/>
      <c r="E188" s="87"/>
      <c r="F188" s="87" t="s">
        <v>1385</v>
      </c>
      <c r="G188" s="90"/>
      <c r="H188" s="2"/>
      <c r="I188" s="160"/>
      <c r="J188" s="108"/>
      <c r="K188" s="108"/>
      <c r="L188" s="108"/>
      <c r="M188" s="108"/>
      <c r="N188" s="109"/>
    </row>
    <row r="189" spans="1:14" x14ac:dyDescent="0.25">
      <c r="A189" s="78" t="s">
        <v>2851</v>
      </c>
      <c r="B189" s="91" t="s">
        <v>1515</v>
      </c>
      <c r="C189" s="166" t="s">
        <v>115</v>
      </c>
      <c r="D189" s="172"/>
      <c r="E189" s="172"/>
      <c r="F189" s="100" t="str">
        <f>IF($C$193=0,"",IF(C189="[for completion]","",C189/$C$193))</f>
        <v/>
      </c>
      <c r="G189" s="99"/>
      <c r="H189" s="2"/>
      <c r="I189" s="82"/>
      <c r="K189" s="172"/>
      <c r="L189" s="172"/>
      <c r="M189" s="101"/>
      <c r="N189" s="99"/>
    </row>
    <row r="190" spans="1:14" x14ac:dyDescent="0.25">
      <c r="A190" s="78" t="s">
        <v>2852</v>
      </c>
      <c r="B190" s="91" t="s">
        <v>1517</v>
      </c>
      <c r="C190" s="166" t="s">
        <v>115</v>
      </c>
      <c r="D190" s="172"/>
      <c r="E190" s="172"/>
      <c r="F190" s="100" t="str">
        <f>IF($C$193=0,"",IF(C190="[for completion]","",C190/$C$193))</f>
        <v/>
      </c>
      <c r="G190" s="99"/>
      <c r="H190" s="2"/>
      <c r="I190" s="82"/>
      <c r="K190" s="172"/>
      <c r="L190" s="172"/>
      <c r="M190" s="101"/>
      <c r="N190" s="99"/>
    </row>
    <row r="191" spans="1:14" x14ac:dyDescent="0.25">
      <c r="A191" s="78" t="s">
        <v>2853</v>
      </c>
      <c r="B191" s="91" t="s">
        <v>1519</v>
      </c>
      <c r="C191" s="166" t="s">
        <v>115</v>
      </c>
      <c r="D191" s="172"/>
      <c r="E191" s="172"/>
      <c r="F191" s="100" t="str">
        <f>IF($C$193=0,"",IF(C191="[for completion]","",C191/$C$193))</f>
        <v/>
      </c>
      <c r="G191" s="99"/>
      <c r="H191" s="2"/>
      <c r="I191" s="82"/>
      <c r="K191" s="172"/>
      <c r="L191" s="172"/>
      <c r="M191" s="101"/>
      <c r="N191" s="99"/>
    </row>
    <row r="192" spans="1:14" ht="15" customHeight="1" x14ac:dyDescent="0.25">
      <c r="A192" s="78" t="s">
        <v>2854</v>
      </c>
      <c r="B192" s="91" t="s">
        <v>1521</v>
      </c>
      <c r="C192" s="166" t="s">
        <v>115</v>
      </c>
      <c r="D192" s="172"/>
      <c r="E192" s="172"/>
      <c r="F192" s="100" t="str">
        <f>IF($C$193=0,"",IF(C192="[for completion]","",C192/$C$193))</f>
        <v/>
      </c>
      <c r="G192" s="99"/>
      <c r="H192" s="2"/>
      <c r="I192" s="82"/>
      <c r="K192" s="172"/>
      <c r="L192" s="172"/>
      <c r="M192" s="101"/>
      <c r="N192" s="99"/>
    </row>
    <row r="193" spans="1:14" ht="15" customHeight="1" x14ac:dyDescent="0.25">
      <c r="A193" s="78" t="s">
        <v>2855</v>
      </c>
      <c r="B193" s="102" t="s">
        <v>191</v>
      </c>
      <c r="C193" s="103">
        <f>SUM(C189:C192)</f>
        <v>0</v>
      </c>
      <c r="D193" s="172"/>
      <c r="E193" s="172"/>
      <c r="F193" s="96">
        <f>SUM(F189:F192)</f>
        <v>0</v>
      </c>
      <c r="G193" s="99"/>
      <c r="H193" s="2"/>
      <c r="I193" s="82"/>
      <c r="K193" s="172"/>
      <c r="L193" s="172"/>
      <c r="M193" s="101"/>
      <c r="N193" s="99"/>
    </row>
    <row r="194" spans="1:14" ht="15" customHeight="1" outlineLevel="1" x14ac:dyDescent="0.25">
      <c r="A194" s="78" t="s">
        <v>2856</v>
      </c>
      <c r="B194" s="144" t="s">
        <v>1524</v>
      </c>
      <c r="C194" s="84"/>
      <c r="D194" s="172"/>
      <c r="E194" s="172"/>
      <c r="F194" s="145" t="str">
        <f>IF($C$193=0,"",IF(C194="[for completion]","",C194/$C$193))</f>
        <v/>
      </c>
      <c r="G194" s="99"/>
      <c r="H194" s="2"/>
      <c r="I194" s="82"/>
      <c r="K194" s="172"/>
      <c r="L194" s="172"/>
      <c r="M194" s="101"/>
      <c r="N194" s="99"/>
    </row>
    <row r="195" spans="1:14" ht="15" customHeight="1" outlineLevel="1" x14ac:dyDescent="0.25">
      <c r="A195" s="78" t="s">
        <v>2857</v>
      </c>
      <c r="B195" s="144" t="s">
        <v>1526</v>
      </c>
      <c r="C195" s="84"/>
      <c r="D195" s="172"/>
      <c r="E195" s="172"/>
      <c r="F195" s="145" t="str">
        <f t="shared" ref="F195:F200" si="2">IF($C$193=0,"",IF(C195="[for completion]","",C195/$C$193))</f>
        <v/>
      </c>
      <c r="G195" s="99"/>
      <c r="H195" s="2"/>
      <c r="I195" s="82"/>
      <c r="K195" s="172"/>
      <c r="L195" s="172"/>
      <c r="M195" s="101"/>
      <c r="N195" s="99"/>
    </row>
    <row r="196" spans="1:14" ht="15" customHeight="1" outlineLevel="1" x14ac:dyDescent="0.25">
      <c r="A196" s="78" t="s">
        <v>2858</v>
      </c>
      <c r="B196" s="144" t="s">
        <v>1528</v>
      </c>
      <c r="C196" s="84"/>
      <c r="D196" s="172"/>
      <c r="E196" s="172"/>
      <c r="F196" s="145" t="str">
        <f t="shared" si="2"/>
        <v/>
      </c>
      <c r="G196" s="99"/>
      <c r="H196" s="2"/>
      <c r="I196" s="82"/>
      <c r="K196" s="172"/>
      <c r="L196" s="172"/>
      <c r="M196" s="101"/>
      <c r="N196" s="99"/>
    </row>
    <row r="197" spans="1:14" ht="15" customHeight="1" outlineLevel="1" x14ac:dyDescent="0.25">
      <c r="A197" s="78" t="s">
        <v>2859</v>
      </c>
      <c r="B197" s="144" t="s">
        <v>1530</v>
      </c>
      <c r="C197" s="84"/>
      <c r="D197" s="172"/>
      <c r="E197" s="172"/>
      <c r="F197" s="145" t="str">
        <f t="shared" si="2"/>
        <v/>
      </c>
      <c r="G197" s="99"/>
      <c r="H197" s="2"/>
      <c r="I197" s="82"/>
      <c r="K197" s="172"/>
      <c r="L197" s="172"/>
      <c r="M197" s="101"/>
      <c r="N197" s="99"/>
    </row>
    <row r="198" spans="1:14" ht="15" customHeight="1" outlineLevel="1" x14ac:dyDescent="0.25">
      <c r="A198" s="78" t="s">
        <v>2860</v>
      </c>
      <c r="B198" s="144" t="s">
        <v>1532</v>
      </c>
      <c r="C198" s="84"/>
      <c r="D198" s="172"/>
      <c r="E198" s="172"/>
      <c r="F198" s="145" t="str">
        <f t="shared" si="2"/>
        <v/>
      </c>
      <c r="G198" s="99"/>
      <c r="H198" s="2"/>
      <c r="I198" s="82"/>
      <c r="K198" s="172"/>
      <c r="L198" s="172"/>
      <c r="M198" s="101"/>
      <c r="N198" s="99"/>
    </row>
    <row r="199" spans="1:14" ht="15" customHeight="1" outlineLevel="1" x14ac:dyDescent="0.25">
      <c r="A199" s="78" t="s">
        <v>2861</v>
      </c>
      <c r="B199" s="144" t="s">
        <v>1534</v>
      </c>
      <c r="C199" s="84"/>
      <c r="D199" s="172"/>
      <c r="E199" s="172"/>
      <c r="F199" s="145" t="str">
        <f t="shared" si="2"/>
        <v/>
      </c>
      <c r="G199" s="99"/>
      <c r="H199" s="2"/>
      <c r="I199" s="82"/>
      <c r="K199" s="172"/>
      <c r="L199" s="172"/>
      <c r="M199" s="101"/>
      <c r="N199" s="99"/>
    </row>
    <row r="200" spans="1:14" ht="15" customHeight="1" outlineLevel="1" x14ac:dyDescent="0.25">
      <c r="A200" s="78" t="s">
        <v>2862</v>
      </c>
      <c r="B200" s="144" t="s">
        <v>1536</v>
      </c>
      <c r="C200" s="84"/>
      <c r="D200" s="172"/>
      <c r="E200" s="172"/>
      <c r="F200" s="145" t="str">
        <f t="shared" si="2"/>
        <v/>
      </c>
      <c r="G200" s="99"/>
      <c r="H200" s="2"/>
      <c r="I200" s="82"/>
      <c r="K200" s="172"/>
      <c r="L200" s="172"/>
      <c r="M200" s="101"/>
      <c r="N200" s="99"/>
    </row>
    <row r="201" spans="1:14" ht="15" customHeight="1" outlineLevel="1" x14ac:dyDescent="0.25">
      <c r="A201" s="78" t="s">
        <v>2863</v>
      </c>
      <c r="B201" s="105"/>
      <c r="D201" s="172"/>
      <c r="E201" s="172"/>
      <c r="F201" s="101"/>
      <c r="G201" s="99"/>
      <c r="H201" s="2"/>
      <c r="I201" s="82"/>
      <c r="K201" s="172"/>
      <c r="L201" s="172"/>
      <c r="M201" s="101"/>
      <c r="N201" s="99"/>
    </row>
    <row r="202" spans="1:14" ht="15" customHeight="1" outlineLevel="1" x14ac:dyDescent="0.25">
      <c r="A202" s="78" t="s">
        <v>2864</v>
      </c>
      <c r="B202" s="105"/>
      <c r="D202" s="172"/>
      <c r="E202" s="172"/>
      <c r="F202" s="101"/>
      <c r="G202" s="99"/>
      <c r="H202" s="2"/>
      <c r="I202" s="82"/>
      <c r="K202" s="172"/>
      <c r="L202" s="172"/>
      <c r="M202" s="101"/>
      <c r="N202" s="99"/>
    </row>
    <row r="203" spans="1:14" ht="15" customHeight="1" outlineLevel="1" x14ac:dyDescent="0.25">
      <c r="A203" s="78" t="s">
        <v>2865</v>
      </c>
      <c r="B203" s="105"/>
      <c r="D203" s="172"/>
      <c r="E203" s="172"/>
      <c r="F203" s="101"/>
      <c r="G203" s="99"/>
      <c r="H203" s="2"/>
      <c r="I203" s="82"/>
      <c r="K203" s="172"/>
      <c r="L203" s="172"/>
      <c r="M203" s="101"/>
      <c r="N203" s="99"/>
    </row>
    <row r="204" spans="1:14" ht="15" customHeight="1" outlineLevel="1" x14ac:dyDescent="0.25">
      <c r="A204" s="78" t="s">
        <v>2866</v>
      </c>
      <c r="B204" s="105"/>
      <c r="D204" s="172"/>
      <c r="E204" s="172"/>
      <c r="F204" s="101"/>
      <c r="G204" s="99"/>
      <c r="H204" s="2"/>
      <c r="I204" s="82"/>
      <c r="K204" s="172"/>
      <c r="L204" s="172"/>
      <c r="M204" s="101"/>
      <c r="N204" s="99"/>
    </row>
    <row r="205" spans="1:14" ht="15" customHeight="1" outlineLevel="1" x14ac:dyDescent="0.25">
      <c r="A205" s="78" t="s">
        <v>2867</v>
      </c>
      <c r="B205" s="82"/>
      <c r="D205" s="172"/>
      <c r="E205" s="172"/>
      <c r="F205" s="101"/>
      <c r="G205" s="99"/>
      <c r="H205" s="2"/>
      <c r="I205" s="82"/>
      <c r="K205" s="172"/>
      <c r="L205" s="172"/>
      <c r="M205" s="101"/>
      <c r="N205" s="99"/>
    </row>
    <row r="206" spans="1:14" outlineLevel="1" x14ac:dyDescent="0.25">
      <c r="A206" s="78" t="s">
        <v>2868</v>
      </c>
      <c r="B206" s="63"/>
      <c r="C206" s="63"/>
      <c r="D206" s="63"/>
      <c r="E206" s="63"/>
      <c r="F206" s="101"/>
      <c r="G206" s="99"/>
      <c r="H206" s="2"/>
      <c r="I206" s="171"/>
      <c r="J206" s="82"/>
      <c r="K206" s="172"/>
      <c r="L206" s="172"/>
      <c r="M206" s="97"/>
      <c r="N206" s="99"/>
    </row>
    <row r="207" spans="1:14" ht="15" customHeight="1" x14ac:dyDescent="0.25">
      <c r="A207" s="87"/>
      <c r="B207" s="117" t="s">
        <v>1543</v>
      </c>
      <c r="C207" s="87" t="s">
        <v>1385</v>
      </c>
      <c r="D207" s="87"/>
      <c r="E207" s="87"/>
      <c r="F207" s="90"/>
      <c r="G207" s="90"/>
      <c r="H207" s="2"/>
      <c r="I207" s="160"/>
      <c r="J207" s="108"/>
      <c r="K207" s="108"/>
      <c r="L207" s="108"/>
      <c r="M207" s="109"/>
      <c r="N207" s="109"/>
    </row>
    <row r="208" spans="1:14" x14ac:dyDescent="0.25">
      <c r="A208" s="78" t="s">
        <v>2869</v>
      </c>
      <c r="B208" s="78" t="s">
        <v>863</v>
      </c>
      <c r="C208" s="154" t="s">
        <v>115</v>
      </c>
      <c r="D208" s="2"/>
      <c r="E208" s="62"/>
      <c r="F208" s="62"/>
      <c r="G208" s="2"/>
      <c r="H208" s="2"/>
      <c r="K208" s="2"/>
      <c r="L208" s="62"/>
      <c r="M208" s="62"/>
      <c r="N208" s="2"/>
    </row>
    <row r="209" spans="1:14" outlineLevel="1" x14ac:dyDescent="0.25">
      <c r="A209" s="78" t="s">
        <v>2870</v>
      </c>
      <c r="B209" s="155" t="s">
        <v>865</v>
      </c>
      <c r="C209" s="154" t="s">
        <v>115</v>
      </c>
      <c r="D209" s="2"/>
      <c r="E209" s="62"/>
      <c r="F209" s="62"/>
      <c r="G209" s="2"/>
      <c r="H209" s="2"/>
      <c r="K209" s="2"/>
      <c r="L209" s="62"/>
      <c r="M209" s="62"/>
      <c r="N209" s="2"/>
    </row>
    <row r="210" spans="1:14" outlineLevel="1" x14ac:dyDescent="0.25">
      <c r="A210" s="78" t="s">
        <v>2871</v>
      </c>
      <c r="D210" s="2"/>
      <c r="E210" s="62"/>
      <c r="F210" s="62"/>
      <c r="G210" s="2"/>
      <c r="H210" s="2"/>
      <c r="K210" s="2"/>
      <c r="L210" s="62"/>
      <c r="M210" s="62"/>
      <c r="N210" s="2"/>
    </row>
    <row r="211" spans="1:14" outlineLevel="1" x14ac:dyDescent="0.25">
      <c r="A211" s="78" t="s">
        <v>2872</v>
      </c>
      <c r="D211" s="2"/>
      <c r="E211" s="62"/>
      <c r="F211" s="62"/>
      <c r="G211" s="2"/>
      <c r="H211" s="2"/>
      <c r="K211" s="2"/>
      <c r="L211" s="62"/>
      <c r="M211" s="62"/>
      <c r="N211" s="2"/>
    </row>
    <row r="212" spans="1:14" outlineLevel="1" x14ac:dyDescent="0.25">
      <c r="A212" s="78" t="s">
        <v>2873</v>
      </c>
      <c r="D212" s="2"/>
      <c r="E212" s="62"/>
      <c r="F212" s="62"/>
      <c r="G212" s="2"/>
      <c r="H212" s="2"/>
      <c r="K212" s="2"/>
      <c r="L212" s="62"/>
      <c r="M212" s="62"/>
      <c r="N212" s="2"/>
    </row>
    <row r="213" spans="1:14" x14ac:dyDescent="0.25">
      <c r="A213" s="87"/>
      <c r="B213" s="88" t="s">
        <v>1549</v>
      </c>
      <c r="C213" s="87" t="s">
        <v>1385</v>
      </c>
      <c r="D213" s="87"/>
      <c r="E213" s="87"/>
      <c r="F213" s="90"/>
      <c r="G213" s="90"/>
      <c r="H213" s="2"/>
      <c r="I213" s="160"/>
      <c r="J213" s="108"/>
      <c r="K213" s="108"/>
      <c r="L213" s="108"/>
      <c r="M213" s="109"/>
      <c r="N213" s="109"/>
    </row>
    <row r="214" spans="1:14" ht="15" customHeight="1" x14ac:dyDescent="0.25">
      <c r="A214" s="78" t="s">
        <v>2874</v>
      </c>
      <c r="B214" s="78" t="s">
        <v>1551</v>
      </c>
      <c r="C214" s="154" t="s">
        <v>115</v>
      </c>
      <c r="D214" s="2"/>
      <c r="E214" s="2"/>
      <c r="F214" s="2"/>
      <c r="G214" s="2"/>
      <c r="H214" s="2"/>
      <c r="K214" s="2"/>
      <c r="L214" s="2"/>
      <c r="M214" s="2"/>
      <c r="N214" s="2"/>
    </row>
    <row r="215" spans="1:14" outlineLevel="1" x14ac:dyDescent="0.25">
      <c r="A215" s="78" t="s">
        <v>2875</v>
      </c>
      <c r="D215" s="2"/>
      <c r="E215" s="2"/>
      <c r="F215" s="2"/>
      <c r="G215" s="2"/>
      <c r="H215" s="2"/>
      <c r="K215" s="2"/>
      <c r="L215" s="2"/>
      <c r="M215" s="2"/>
      <c r="N215" s="2"/>
    </row>
    <row r="216" spans="1:14" outlineLevel="1" x14ac:dyDescent="0.25">
      <c r="A216" s="78" t="s">
        <v>2876</v>
      </c>
      <c r="D216" s="2"/>
      <c r="E216" s="2"/>
      <c r="F216" s="2"/>
      <c r="G216" s="2"/>
      <c r="H216" s="2"/>
      <c r="K216" s="2"/>
      <c r="L216" s="2"/>
      <c r="M216" s="2"/>
      <c r="N216" s="2"/>
    </row>
    <row r="217" spans="1:14" outlineLevel="1" x14ac:dyDescent="0.25">
      <c r="A217" s="78" t="s">
        <v>2877</v>
      </c>
      <c r="D217" s="2"/>
      <c r="E217" s="2"/>
      <c r="F217" s="2"/>
      <c r="G217" s="2"/>
      <c r="H217" s="2"/>
      <c r="K217" s="2"/>
      <c r="L217" s="2"/>
      <c r="M217" s="2"/>
      <c r="N217" s="2"/>
    </row>
    <row r="218" spans="1:14" outlineLevel="1" x14ac:dyDescent="0.25">
      <c r="A218" s="78" t="s">
        <v>2878</v>
      </c>
      <c r="D218" s="2"/>
      <c r="E218" s="2"/>
      <c r="F218" s="2"/>
      <c r="G218" s="2"/>
      <c r="H218" s="2"/>
      <c r="K218" s="2"/>
      <c r="L218" s="2"/>
      <c r="M218" s="2"/>
      <c r="N218" s="2"/>
    </row>
    <row r="219" spans="1:14" outlineLevel="1" x14ac:dyDescent="0.25">
      <c r="A219" s="78" t="s">
        <v>2879</v>
      </c>
    </row>
    <row r="220" spans="1:14" outlineLevel="1" x14ac:dyDescent="0.25">
      <c r="A220" s="78" t="s">
        <v>2880</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topLeftCell="A9" zoomScaleNormal="100"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19"/>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11</v>
      </c>
      <c r="G5" s="10"/>
      <c r="I5" s="10"/>
      <c r="J5" s="8"/>
    </row>
    <row r="6" spans="1:14" x14ac:dyDescent="0.25">
      <c r="B6" s="6"/>
      <c r="C6" s="7"/>
      <c r="D6" s="7"/>
      <c r="E6" s="20"/>
      <c r="F6" s="20"/>
      <c r="G6" s="20"/>
      <c r="I6" s="20"/>
      <c r="J6" s="8"/>
    </row>
    <row r="7" spans="1:14" ht="26.25" x14ac:dyDescent="0.25">
      <c r="B7" s="6"/>
      <c r="C7" s="7"/>
      <c r="D7" s="7"/>
      <c r="E7" s="12"/>
      <c r="F7" s="12" t="s">
        <v>12</v>
      </c>
      <c r="G7" s="12"/>
      <c r="I7" s="12"/>
      <c r="J7" s="8"/>
    </row>
    <row r="8" spans="1:14" ht="26.25" x14ac:dyDescent="0.25">
      <c r="B8" s="6"/>
      <c r="C8" s="7"/>
      <c r="D8" s="7"/>
      <c r="E8" s="7"/>
      <c r="F8" s="12"/>
      <c r="G8" s="12"/>
      <c r="H8" s="12"/>
      <c r="I8" s="12"/>
      <c r="J8" s="8"/>
    </row>
    <row r="9" spans="1:14" x14ac:dyDescent="0.25">
      <c r="B9" s="6"/>
      <c r="C9" s="2" t="s">
        <v>13</v>
      </c>
      <c r="D9" s="7"/>
      <c r="E9" s="7"/>
      <c r="F9" s="7"/>
      <c r="G9" s="7"/>
      <c r="H9" s="7"/>
      <c r="I9" s="7"/>
      <c r="J9" s="8"/>
      <c r="N9" s="7"/>
    </row>
    <row r="10" spans="1:14" x14ac:dyDescent="0.25">
      <c r="B10" s="6"/>
      <c r="C10" s="2" t="s">
        <v>44</v>
      </c>
      <c r="F10" s="7"/>
      <c r="G10" s="7"/>
      <c r="H10" s="7"/>
      <c r="I10" s="7"/>
      <c r="J10" s="8"/>
      <c r="N10" s="7"/>
    </row>
    <row r="11" spans="1:14" x14ac:dyDescent="0.25">
      <c r="B11" s="6"/>
      <c r="C11" s="2" t="s">
        <v>14</v>
      </c>
      <c r="D11" s="7"/>
      <c r="E11" s="7"/>
      <c r="F11" s="7"/>
      <c r="G11" s="7"/>
      <c r="H11" s="7"/>
      <c r="I11" s="7"/>
      <c r="J11" s="8"/>
    </row>
    <row r="12" spans="1:14" x14ac:dyDescent="0.25">
      <c r="B12" s="6"/>
      <c r="D12" s="2" t="s">
        <v>15</v>
      </c>
      <c r="E12" s="7"/>
      <c r="F12" s="7"/>
      <c r="G12" s="7"/>
      <c r="H12" s="7"/>
      <c r="I12" s="7"/>
      <c r="J12" s="8"/>
    </row>
    <row r="13" spans="1:14" x14ac:dyDescent="0.25">
      <c r="B13" s="6"/>
      <c r="D13" s="2" t="s">
        <v>16</v>
      </c>
      <c r="E13" s="7"/>
      <c r="F13" s="7"/>
      <c r="G13" s="7"/>
      <c r="H13" s="7"/>
      <c r="I13" s="7"/>
      <c r="J13" s="8"/>
    </row>
    <row r="14" spans="1:14" x14ac:dyDescent="0.25">
      <c r="B14" s="6"/>
      <c r="D14" s="2" t="s">
        <v>17</v>
      </c>
      <c r="E14" s="7"/>
      <c r="F14" s="7"/>
      <c r="G14" s="7"/>
      <c r="H14" s="7"/>
      <c r="I14" s="7"/>
      <c r="J14" s="8"/>
    </row>
    <row r="15" spans="1:14" x14ac:dyDescent="0.25">
      <c r="B15" s="6"/>
      <c r="D15" s="2" t="s">
        <v>18</v>
      </c>
      <c r="E15" s="7"/>
      <c r="F15" s="7"/>
      <c r="G15" s="7"/>
      <c r="H15" s="7"/>
      <c r="I15" s="7"/>
      <c r="J15" s="8"/>
    </row>
    <row r="16" spans="1:14" x14ac:dyDescent="0.25">
      <c r="B16" s="21"/>
      <c r="D16" s="2" t="s">
        <v>19</v>
      </c>
      <c r="E16" s="7"/>
      <c r="J16" s="22"/>
    </row>
    <row r="17" spans="2:14" x14ac:dyDescent="0.25">
      <c r="B17" s="21"/>
      <c r="D17" s="2" t="s">
        <v>20</v>
      </c>
      <c r="E17" s="7"/>
      <c r="J17" s="22"/>
    </row>
    <row r="18" spans="2:14" x14ac:dyDescent="0.25">
      <c r="B18" s="6"/>
      <c r="C18" s="2" t="s">
        <v>21</v>
      </c>
      <c r="F18" s="15"/>
      <c r="G18" s="15"/>
      <c r="H18" s="15"/>
      <c r="I18" s="15"/>
      <c r="J18" s="8"/>
    </row>
    <row r="19" spans="2:14" x14ac:dyDescent="0.25">
      <c r="B19" s="6"/>
      <c r="C19" s="2" t="s">
        <v>22</v>
      </c>
      <c r="E19" s="7"/>
      <c r="F19" s="15"/>
      <c r="G19" s="15"/>
      <c r="H19" s="15"/>
      <c r="I19" s="15"/>
      <c r="J19" s="8"/>
    </row>
    <row r="20" spans="2:14" x14ac:dyDescent="0.25">
      <c r="B20" s="6"/>
      <c r="C20" s="2" t="s">
        <v>23</v>
      </c>
      <c r="E20" s="7"/>
      <c r="F20" s="15"/>
      <c r="G20" s="15"/>
      <c r="H20" s="15"/>
      <c r="I20" s="15"/>
      <c r="J20" s="8"/>
    </row>
    <row r="21" spans="2:14" x14ac:dyDescent="0.25">
      <c r="B21" s="6"/>
      <c r="D21" s="2" t="s">
        <v>24</v>
      </c>
      <c r="E21" s="7"/>
      <c r="F21" s="14"/>
      <c r="G21" s="14"/>
      <c r="H21" s="14"/>
      <c r="I21" s="14"/>
      <c r="J21" s="8"/>
      <c r="N21" s="7"/>
    </row>
    <row r="22" spans="2:14" x14ac:dyDescent="0.25">
      <c r="B22" s="6"/>
      <c r="D22" s="2" t="s">
        <v>25</v>
      </c>
      <c r="E22" s="7"/>
      <c r="F22" s="14"/>
      <c r="G22" s="14"/>
      <c r="H22" s="14"/>
      <c r="I22" s="14"/>
      <c r="J22" s="8"/>
    </row>
    <row r="23" spans="2:14" x14ac:dyDescent="0.25">
      <c r="B23" s="6"/>
      <c r="C23" s="2" t="s">
        <v>26</v>
      </c>
      <c r="D23" s="7"/>
      <c r="E23" s="7"/>
      <c r="F23" s="14"/>
      <c r="G23" s="14"/>
      <c r="H23" s="14"/>
      <c r="I23" s="14"/>
      <c r="J23" s="8"/>
    </row>
    <row r="24" spans="2:14" x14ac:dyDescent="0.25">
      <c r="B24" s="6"/>
      <c r="D24" s="2" t="s">
        <v>27</v>
      </c>
      <c r="F24" s="14"/>
      <c r="G24" s="14"/>
      <c r="H24" s="14"/>
      <c r="I24" s="14"/>
      <c r="J24" s="8"/>
    </row>
    <row r="25" spans="2:14" x14ac:dyDescent="0.25">
      <c r="B25" s="6"/>
      <c r="C25" s="2" t="s">
        <v>28</v>
      </c>
      <c r="F25" s="14"/>
      <c r="G25" s="14"/>
      <c r="H25" s="14"/>
      <c r="I25" s="14"/>
      <c r="J25" s="8"/>
    </row>
    <row r="26" spans="2:14" ht="15" customHeight="1" x14ac:dyDescent="0.25">
      <c r="B26" s="6"/>
      <c r="C26" s="422" t="s">
        <v>29</v>
      </c>
      <c r="D26" s="422"/>
      <c r="E26" s="422"/>
      <c r="F26" s="422"/>
      <c r="G26" s="422"/>
      <c r="H26" s="422"/>
      <c r="I26" s="14"/>
      <c r="J26" s="8"/>
    </row>
    <row r="27" spans="2:14" x14ac:dyDescent="0.25">
      <c r="B27" s="6"/>
      <c r="C27" s="422"/>
      <c r="D27" s="422"/>
      <c r="E27" s="422"/>
      <c r="F27" s="422"/>
      <c r="G27" s="422"/>
      <c r="H27" s="422"/>
      <c r="I27" s="14"/>
      <c r="J27" s="8"/>
    </row>
    <row r="28" spans="2:14" x14ac:dyDescent="0.25">
      <c r="B28" s="6"/>
      <c r="C28" s="422" t="s">
        <v>30</v>
      </c>
      <c r="D28" s="422"/>
      <c r="E28" s="422"/>
      <c r="F28" s="422"/>
      <c r="G28" s="422"/>
      <c r="H28" s="422"/>
      <c r="I28" s="14"/>
      <c r="J28" s="8"/>
    </row>
    <row r="29" spans="2:14" x14ac:dyDescent="0.25">
      <c r="B29" s="6"/>
      <c r="C29" s="422"/>
      <c r="D29" s="422"/>
      <c r="E29" s="422"/>
      <c r="F29" s="422"/>
      <c r="G29" s="422"/>
      <c r="H29" s="422"/>
      <c r="I29" s="14"/>
      <c r="J29" s="8"/>
    </row>
    <row r="30" spans="2:14" x14ac:dyDescent="0.25">
      <c r="B30" s="6"/>
      <c r="C30" s="422" t="s">
        <v>31</v>
      </c>
      <c r="D30" s="422"/>
      <c r="E30" s="422"/>
      <c r="F30" s="422"/>
      <c r="G30" s="422"/>
      <c r="H30" s="422"/>
      <c r="I30" s="14"/>
      <c r="J30" s="8"/>
    </row>
    <row r="31" spans="2:14" x14ac:dyDescent="0.25">
      <c r="B31" s="6"/>
      <c r="C31" s="422"/>
      <c r="D31" s="422"/>
      <c r="E31" s="422"/>
      <c r="F31" s="422"/>
      <c r="G31" s="422"/>
      <c r="H31" s="422"/>
      <c r="I31" s="14"/>
      <c r="J31" s="8"/>
    </row>
    <row r="32" spans="2:14" x14ac:dyDescent="0.25">
      <c r="B32" s="6"/>
      <c r="C32" s="24" t="s">
        <v>32</v>
      </c>
      <c r="D32" s="23"/>
      <c r="E32" s="23"/>
      <c r="F32" s="23"/>
      <c r="G32" s="23"/>
      <c r="H32" s="23"/>
      <c r="I32" s="14"/>
      <c r="J32" s="8"/>
    </row>
    <row r="33" spans="2:10" x14ac:dyDescent="0.25">
      <c r="B33" s="6"/>
      <c r="C33" s="2" t="s">
        <v>33</v>
      </c>
      <c r="F33" s="14"/>
      <c r="G33" s="14"/>
      <c r="H33" s="14"/>
      <c r="I33" s="14"/>
      <c r="J33" s="8"/>
    </row>
    <row r="34" spans="2:10" x14ac:dyDescent="0.25">
      <c r="B34" s="6"/>
      <c r="D34" s="2" t="s">
        <v>34</v>
      </c>
      <c r="F34" s="14"/>
      <c r="G34" s="14"/>
      <c r="H34" s="14"/>
      <c r="I34" s="14"/>
      <c r="J34" s="8"/>
    </row>
    <row r="35" spans="2:10" x14ac:dyDescent="0.25">
      <c r="B35" s="6"/>
      <c r="D35" s="2" t="s">
        <v>35</v>
      </c>
      <c r="F35" s="14"/>
      <c r="G35" s="14"/>
      <c r="H35" s="14"/>
      <c r="I35" s="14"/>
      <c r="J35" s="8"/>
    </row>
    <row r="36" spans="2:10" x14ac:dyDescent="0.25">
      <c r="B36" s="6"/>
      <c r="D36" s="2" t="s">
        <v>36</v>
      </c>
      <c r="F36" s="14"/>
      <c r="G36" s="14"/>
      <c r="H36" s="14"/>
      <c r="I36" s="14"/>
      <c r="J36" s="8"/>
    </row>
    <row r="37" spans="2:10" x14ac:dyDescent="0.25">
      <c r="B37" s="6"/>
      <c r="F37" s="14"/>
      <c r="G37" s="14"/>
      <c r="H37" s="14"/>
      <c r="I37" s="14"/>
      <c r="J37" s="8"/>
    </row>
    <row r="38" spans="2:10" x14ac:dyDescent="0.25">
      <c r="B38" s="6"/>
      <c r="F38" s="14"/>
      <c r="G38" s="14"/>
      <c r="H38" s="14"/>
      <c r="I38" s="14"/>
      <c r="J38" s="8"/>
    </row>
    <row r="39" spans="2:10" x14ac:dyDescent="0.25">
      <c r="B39" s="6"/>
      <c r="F39" s="14"/>
      <c r="G39" s="14"/>
      <c r="H39" s="14"/>
      <c r="I39" s="14"/>
      <c r="J39" s="8"/>
    </row>
    <row r="40" spans="2:10" x14ac:dyDescent="0.25">
      <c r="B40" s="6"/>
      <c r="F40" s="14"/>
      <c r="G40" s="14"/>
      <c r="H40" s="14"/>
      <c r="I40" s="14"/>
      <c r="J40" s="8"/>
    </row>
    <row r="41" spans="2:10" ht="15.75" thickBot="1" x14ac:dyDescent="0.3">
      <c r="B41" s="16"/>
      <c r="C41" s="25"/>
      <c r="D41" s="25"/>
      <c r="E41" s="17"/>
      <c r="F41" s="17"/>
      <c r="G41" s="17"/>
      <c r="H41" s="17"/>
      <c r="I41" s="17"/>
      <c r="J41" s="18"/>
    </row>
    <row r="42" spans="2:10" ht="15.75" thickBot="1" x14ac:dyDescent="0.3"/>
    <row r="43" spans="2:10" x14ac:dyDescent="0.25">
      <c r="B43" s="3"/>
      <c r="C43" s="4"/>
      <c r="D43" s="4"/>
      <c r="E43" s="4"/>
      <c r="F43" s="4"/>
      <c r="G43" s="4"/>
      <c r="H43" s="4"/>
      <c r="I43" s="4"/>
      <c r="J43" s="5"/>
    </row>
    <row r="44" spans="2:10" x14ac:dyDescent="0.25">
      <c r="B44" s="6"/>
      <c r="C44" s="7"/>
      <c r="D44" s="7"/>
      <c r="E44" s="7"/>
      <c r="F44" s="7"/>
      <c r="G44" s="7"/>
      <c r="H44" s="7"/>
      <c r="I44" s="7"/>
      <c r="J44" s="8"/>
    </row>
    <row r="45" spans="2:10" x14ac:dyDescent="0.25">
      <c r="B45" s="6"/>
      <c r="C45" s="7"/>
      <c r="D45" s="7"/>
      <c r="E45" s="7"/>
      <c r="F45" s="7"/>
      <c r="G45" s="7"/>
      <c r="H45" s="7"/>
      <c r="I45" s="7"/>
      <c r="J45" s="8"/>
    </row>
    <row r="46" spans="2:10" x14ac:dyDescent="0.25">
      <c r="B46" s="6"/>
      <c r="C46" s="7"/>
      <c r="D46" s="7"/>
      <c r="E46" s="7"/>
      <c r="F46" s="7"/>
      <c r="G46" s="7"/>
      <c r="H46" s="7"/>
      <c r="I46" s="7"/>
      <c r="J46" s="8"/>
    </row>
    <row r="47" spans="2:10" x14ac:dyDescent="0.25">
      <c r="B47" s="6"/>
      <c r="C47" s="26" t="s">
        <v>37</v>
      </c>
      <c r="D47" s="7"/>
      <c r="E47" s="7"/>
      <c r="F47" s="27"/>
      <c r="G47" s="7"/>
      <c r="H47" s="7"/>
      <c r="I47" s="7"/>
      <c r="J47" s="8"/>
    </row>
    <row r="48" spans="2:10" x14ac:dyDescent="0.25">
      <c r="B48" s="6"/>
      <c r="C48" s="7"/>
      <c r="D48" s="7"/>
      <c r="E48" s="7"/>
      <c r="G48" s="7"/>
      <c r="H48" s="7"/>
      <c r="I48" s="7"/>
      <c r="J48" s="8"/>
    </row>
    <row r="49" spans="2:10" x14ac:dyDescent="0.25">
      <c r="B49" s="6"/>
      <c r="C49" s="7" t="s">
        <v>38</v>
      </c>
      <c r="D49" s="7"/>
      <c r="E49" s="7"/>
      <c r="F49" s="20"/>
      <c r="G49" s="7" t="s">
        <v>39</v>
      </c>
      <c r="H49" s="20"/>
      <c r="I49" s="20"/>
      <c r="J49" s="8"/>
    </row>
    <row r="50" spans="2:10" x14ac:dyDescent="0.25">
      <c r="B50" s="6"/>
      <c r="C50" s="7" t="s">
        <v>40</v>
      </c>
      <c r="D50" s="7"/>
      <c r="E50" s="7"/>
      <c r="F50" s="20"/>
      <c r="G50" s="7" t="s">
        <v>41</v>
      </c>
      <c r="H50" s="20"/>
      <c r="I50" s="20"/>
      <c r="J50" s="8"/>
    </row>
    <row r="51" spans="2:10" x14ac:dyDescent="0.25">
      <c r="B51" s="6"/>
      <c r="C51" s="7">
        <v>3</v>
      </c>
      <c r="D51" s="7"/>
      <c r="E51" s="7"/>
      <c r="F51" s="20"/>
      <c r="G51" s="7" t="s">
        <v>42</v>
      </c>
      <c r="H51" s="20"/>
      <c r="I51" s="20"/>
      <c r="J51" s="8"/>
    </row>
    <row r="52" spans="2:10" ht="26.25" x14ac:dyDescent="0.25">
      <c r="B52" s="6"/>
      <c r="C52" s="7"/>
      <c r="D52" s="7"/>
      <c r="E52" s="7"/>
      <c r="F52" s="12"/>
      <c r="G52" s="12"/>
      <c r="H52" s="12"/>
      <c r="I52" s="12"/>
      <c r="J52" s="8"/>
    </row>
    <row r="53" spans="2:10" x14ac:dyDescent="0.25">
      <c r="B53" s="6"/>
      <c r="D53" s="7"/>
      <c r="E53" s="7"/>
      <c r="F53" s="7"/>
      <c r="G53" s="7"/>
      <c r="H53" s="7"/>
      <c r="I53" s="7"/>
      <c r="J53" s="8"/>
    </row>
    <row r="54" spans="2:10" x14ac:dyDescent="0.25">
      <c r="B54" s="6"/>
      <c r="D54" s="7"/>
      <c r="E54" s="7"/>
      <c r="F54" s="7"/>
      <c r="G54" s="7"/>
      <c r="H54" s="7"/>
      <c r="I54" s="7"/>
      <c r="J54" s="8"/>
    </row>
    <row r="55" spans="2:10" x14ac:dyDescent="0.25">
      <c r="B55" s="6"/>
      <c r="E55" s="7"/>
      <c r="F55" s="27"/>
      <c r="G55" s="7"/>
      <c r="H55" s="7"/>
      <c r="I55" s="7"/>
      <c r="J55" s="8"/>
    </row>
    <row r="56" spans="2:10" x14ac:dyDescent="0.25">
      <c r="B56" s="6"/>
      <c r="E56" s="7"/>
      <c r="F56" s="7"/>
      <c r="G56" s="7"/>
      <c r="H56" s="7"/>
      <c r="I56" s="7"/>
      <c r="J56" s="8"/>
    </row>
    <row r="57" spans="2:10" x14ac:dyDescent="0.25">
      <c r="B57" s="6"/>
      <c r="E57" s="7"/>
      <c r="F57" s="7"/>
      <c r="G57" s="7"/>
      <c r="H57" s="7"/>
      <c r="I57" s="7"/>
      <c r="J57" s="8"/>
    </row>
    <row r="58" spans="2:10" x14ac:dyDescent="0.25">
      <c r="B58" s="6"/>
      <c r="E58" s="7"/>
      <c r="F58" s="7"/>
      <c r="G58" s="7"/>
      <c r="H58" s="7"/>
      <c r="I58" s="7"/>
      <c r="J58" s="8"/>
    </row>
    <row r="59" spans="2:10" x14ac:dyDescent="0.25">
      <c r="B59" s="6"/>
      <c r="E59" s="7"/>
      <c r="F59" s="7"/>
      <c r="G59" s="7"/>
      <c r="H59" s="7"/>
      <c r="I59" s="7"/>
      <c r="J59" s="8"/>
    </row>
    <row r="60" spans="2:10" x14ac:dyDescent="0.25">
      <c r="B60" s="21"/>
      <c r="J60" s="22"/>
    </row>
    <row r="61" spans="2:10" x14ac:dyDescent="0.25">
      <c r="B61" s="6"/>
      <c r="D61" s="7"/>
      <c r="E61" s="7"/>
      <c r="F61" s="7"/>
      <c r="G61" s="7"/>
      <c r="H61" s="7"/>
      <c r="I61" s="7"/>
      <c r="J61" s="8"/>
    </row>
    <row r="62" spans="2:10" x14ac:dyDescent="0.25">
      <c r="B62" s="6"/>
      <c r="E62" s="7"/>
      <c r="F62" s="15"/>
      <c r="G62" s="15"/>
      <c r="H62" s="15"/>
      <c r="I62" s="15"/>
      <c r="J62" s="8"/>
    </row>
    <row r="63" spans="2:10" x14ac:dyDescent="0.25">
      <c r="B63" s="6"/>
      <c r="E63" s="7"/>
      <c r="F63" s="15"/>
      <c r="G63" s="15"/>
      <c r="H63" s="15"/>
      <c r="I63" s="15"/>
      <c r="J63" s="8"/>
    </row>
    <row r="64" spans="2:10" x14ac:dyDescent="0.25">
      <c r="B64" s="6"/>
      <c r="D64" s="7"/>
      <c r="E64" s="7"/>
      <c r="F64" s="14"/>
      <c r="G64" s="14"/>
      <c r="H64" s="14"/>
      <c r="I64" s="14"/>
      <c r="J64" s="8"/>
    </row>
    <row r="65" spans="2:10" x14ac:dyDescent="0.25">
      <c r="B65" s="6"/>
      <c r="D65" s="7"/>
      <c r="E65" s="7"/>
      <c r="F65" s="14"/>
      <c r="G65" s="14"/>
      <c r="H65" s="14"/>
      <c r="I65" s="14"/>
      <c r="J65" s="8"/>
    </row>
    <row r="66" spans="2:10" x14ac:dyDescent="0.25">
      <c r="B66" s="6"/>
      <c r="D66" s="7"/>
      <c r="E66" s="7"/>
      <c r="F66" s="14"/>
      <c r="G66" s="14"/>
      <c r="H66" s="14"/>
      <c r="I66" s="14"/>
      <c r="J66" s="8"/>
    </row>
    <row r="67" spans="2:10" x14ac:dyDescent="0.25">
      <c r="B67" s="6"/>
      <c r="D67" s="7"/>
      <c r="E67" s="7"/>
      <c r="F67" s="14"/>
      <c r="G67" s="14"/>
      <c r="H67" s="14"/>
      <c r="I67" s="14"/>
      <c r="J67" s="8"/>
    </row>
    <row r="68" spans="2:10" x14ac:dyDescent="0.25">
      <c r="B68" s="6"/>
      <c r="D68" s="7"/>
      <c r="E68" s="7"/>
      <c r="F68" s="14"/>
      <c r="G68" s="14"/>
      <c r="H68" s="14"/>
      <c r="I68" s="14"/>
      <c r="J68" s="8"/>
    </row>
    <row r="69" spans="2:10" x14ac:dyDescent="0.25">
      <c r="B69" s="6"/>
      <c r="D69" s="7"/>
      <c r="E69" s="7"/>
      <c r="F69" s="14"/>
      <c r="G69" s="14"/>
      <c r="H69" s="14"/>
      <c r="I69" s="14"/>
      <c r="J69" s="8"/>
    </row>
    <row r="70" spans="2:10" x14ac:dyDescent="0.25">
      <c r="B70" s="6"/>
      <c r="D70" s="7"/>
      <c r="E70" s="7"/>
      <c r="F70" s="14"/>
      <c r="G70" s="14"/>
      <c r="H70" s="14"/>
      <c r="I70" s="14"/>
      <c r="J70" s="8"/>
    </row>
    <row r="71" spans="2:10" x14ac:dyDescent="0.25">
      <c r="B71" s="6"/>
      <c r="E71" s="7"/>
      <c r="F71" s="14"/>
      <c r="G71" s="14"/>
      <c r="H71" s="14"/>
      <c r="I71" s="14"/>
      <c r="J71" s="8"/>
    </row>
    <row r="72" spans="2:10" ht="15.75" thickBot="1" x14ac:dyDescent="0.3">
      <c r="B72" s="16"/>
      <c r="C72" s="25"/>
      <c r="D72" s="25"/>
      <c r="E72" s="25"/>
      <c r="F72" s="28"/>
      <c r="G72" s="28"/>
      <c r="H72" s="28"/>
      <c r="I72" s="28"/>
      <c r="J72" s="18"/>
    </row>
    <row r="73" spans="2:10" ht="15.75" thickBot="1" x14ac:dyDescent="0.3"/>
    <row r="74" spans="2:10" x14ac:dyDescent="0.25">
      <c r="B74" s="29"/>
      <c r="C74" s="30"/>
      <c r="D74" s="30"/>
      <c r="E74" s="30"/>
      <c r="F74" s="30"/>
      <c r="G74" s="30"/>
      <c r="H74" s="30"/>
      <c r="I74" s="30"/>
      <c r="J74" s="31"/>
    </row>
    <row r="75" spans="2:10" ht="18.75" x14ac:dyDescent="0.3">
      <c r="B75" s="21"/>
      <c r="C75" s="32" t="s">
        <v>43</v>
      </c>
      <c r="J75" s="22"/>
    </row>
    <row r="76" spans="2:10" ht="15" customHeight="1" x14ac:dyDescent="0.3">
      <c r="B76" s="21"/>
      <c r="C76" s="33" t="s">
        <v>45</v>
      </c>
      <c r="D76" s="34"/>
      <c r="E76" s="34"/>
      <c r="F76" s="34"/>
      <c r="G76" s="34"/>
      <c r="H76" s="34"/>
      <c r="I76" s="34"/>
      <c r="J76" s="22"/>
    </row>
    <row r="77" spans="2:10" x14ac:dyDescent="0.25">
      <c r="B77" s="21"/>
      <c r="C77" s="33" t="s">
        <v>46</v>
      </c>
      <c r="J77" s="22"/>
    </row>
    <row r="78" spans="2:10" x14ac:dyDescent="0.25">
      <c r="B78" s="21"/>
      <c r="C78" s="33" t="s">
        <v>47</v>
      </c>
      <c r="J78" s="22"/>
    </row>
    <row r="79" spans="2:10" x14ac:dyDescent="0.25">
      <c r="B79" s="21"/>
      <c r="C79" s="33" t="s">
        <v>48</v>
      </c>
      <c r="J79" s="22"/>
    </row>
    <row r="80" spans="2:10" x14ac:dyDescent="0.25">
      <c r="B80" s="21"/>
      <c r="C80" s="33" t="s">
        <v>49</v>
      </c>
      <c r="J80" s="22"/>
    </row>
    <row r="81" spans="2:10" x14ac:dyDescent="0.25">
      <c r="B81" s="21"/>
      <c r="C81" s="33" t="s">
        <v>50</v>
      </c>
      <c r="J81" s="22"/>
    </row>
    <row r="82" spans="2:10" x14ac:dyDescent="0.25">
      <c r="B82" s="21"/>
      <c r="C82" s="33" t="s">
        <v>2881</v>
      </c>
      <c r="D82" s="35"/>
      <c r="E82" s="35"/>
      <c r="F82" s="35"/>
      <c r="G82" s="35"/>
      <c r="H82" s="35"/>
      <c r="I82" s="35"/>
      <c r="J82" s="22"/>
    </row>
    <row r="83" spans="2:10" x14ac:dyDescent="0.25">
      <c r="B83" s="21"/>
      <c r="C83" s="33" t="s">
        <v>2882</v>
      </c>
      <c r="J83" s="22"/>
    </row>
    <row r="84" spans="2:10" x14ac:dyDescent="0.25">
      <c r="B84" s="21"/>
      <c r="C84" s="33" t="s">
        <v>2883</v>
      </c>
      <c r="J84" s="22"/>
    </row>
    <row r="85" spans="2:10" x14ac:dyDescent="0.25">
      <c r="B85" s="21"/>
      <c r="C85" s="33" t="s">
        <v>2884</v>
      </c>
      <c r="J85" s="22"/>
    </row>
    <row r="86" spans="2:10" x14ac:dyDescent="0.25">
      <c r="B86" s="21"/>
      <c r="C86" s="33" t="s">
        <v>2885</v>
      </c>
      <c r="J86" s="22"/>
    </row>
    <row r="87" spans="2:10" x14ac:dyDescent="0.25">
      <c r="B87" s="21"/>
      <c r="C87" s="33" t="s">
        <v>2886</v>
      </c>
      <c r="J87" s="22"/>
    </row>
    <row r="88" spans="2:10" x14ac:dyDescent="0.25">
      <c r="B88" s="21"/>
      <c r="C88" s="33" t="s">
        <v>2887</v>
      </c>
      <c r="J88" s="22"/>
    </row>
    <row r="89" spans="2:10" x14ac:dyDescent="0.25">
      <c r="B89" s="21"/>
      <c r="C89" s="33" t="s">
        <v>2888</v>
      </c>
      <c r="J89" s="22"/>
    </row>
    <row r="90" spans="2:10" x14ac:dyDescent="0.25">
      <c r="B90" s="21"/>
      <c r="C90" s="33" t="s">
        <v>2889</v>
      </c>
      <c r="J90" s="22"/>
    </row>
    <row r="91" spans="2:10" x14ac:dyDescent="0.25">
      <c r="B91" s="21"/>
      <c r="C91" s="33" t="s">
        <v>2890</v>
      </c>
      <c r="J91" s="22"/>
    </row>
    <row r="92" spans="2:10" x14ac:dyDescent="0.25">
      <c r="B92" s="21"/>
      <c r="C92" s="33" t="s">
        <v>2891</v>
      </c>
      <c r="J92" s="22"/>
    </row>
    <row r="93" spans="2:10" x14ac:dyDescent="0.25">
      <c r="B93" s="21"/>
      <c r="C93" s="33" t="s">
        <v>2892</v>
      </c>
      <c r="J93" s="22"/>
    </row>
    <row r="94" spans="2:10" x14ac:dyDescent="0.25">
      <c r="B94" s="21"/>
      <c r="C94" s="33" t="s">
        <v>2893</v>
      </c>
      <c r="J94" s="22"/>
    </row>
    <row r="95" spans="2:10" x14ac:dyDescent="0.25">
      <c r="B95" s="21"/>
      <c r="J95" s="22"/>
    </row>
    <row r="96" spans="2:10" x14ac:dyDescent="0.25">
      <c r="B96" s="21"/>
      <c r="J96" s="22"/>
    </row>
    <row r="97" spans="2:10" x14ac:dyDescent="0.25">
      <c r="B97" s="21"/>
      <c r="J97" s="22"/>
    </row>
    <row r="98" spans="2:10" x14ac:dyDescent="0.25">
      <c r="B98" s="21"/>
      <c r="J98" s="22"/>
    </row>
    <row r="99" spans="2:10" x14ac:dyDescent="0.25">
      <c r="B99" s="21"/>
      <c r="J99" s="22"/>
    </row>
    <row r="100" spans="2:10" x14ac:dyDescent="0.25">
      <c r="B100" s="21"/>
      <c r="J100" s="22"/>
    </row>
    <row r="101" spans="2:10" x14ac:dyDescent="0.25">
      <c r="B101" s="21"/>
      <c r="C101" s="36"/>
      <c r="J101" s="22"/>
    </row>
    <row r="102" spans="2:10" x14ac:dyDescent="0.25">
      <c r="B102" s="21"/>
      <c r="C102" s="36"/>
      <c r="J102" s="22"/>
    </row>
    <row r="103" spans="2:10" x14ac:dyDescent="0.25">
      <c r="B103" s="21"/>
      <c r="C103" s="36"/>
      <c r="J103" s="22"/>
    </row>
    <row r="104" spans="2:10" ht="15.75" thickBot="1" x14ac:dyDescent="0.3">
      <c r="B104" s="37"/>
      <c r="C104" s="25"/>
      <c r="D104" s="25"/>
      <c r="E104" s="25"/>
      <c r="F104" s="25"/>
      <c r="G104" s="25"/>
      <c r="H104" s="25"/>
      <c r="I104" s="25"/>
      <c r="J104" s="38"/>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topLeftCell="A10" zoomScale="115" zoomScaleNormal="115" workbookViewId="0">
      <selection activeCell="C36" sqref="C36"/>
    </sheetView>
  </sheetViews>
  <sheetFormatPr defaultRowHeight="15" x14ac:dyDescent="0.25"/>
  <cols>
    <col min="1" max="1" width="4.7109375" style="59" customWidth="1"/>
    <col min="2" max="2" width="16.85546875" style="42" bestFit="1" customWidth="1"/>
    <col min="3" max="3" width="162.28515625" style="43" customWidth="1"/>
    <col min="4" max="31" width="9" style="40"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423" t="s">
        <v>51</v>
      </c>
      <c r="B1" s="424"/>
      <c r="C1" s="424"/>
    </row>
    <row r="2" spans="1:31" ht="31.5" x14ac:dyDescent="0.5">
      <c r="A2" s="41" t="s">
        <v>12</v>
      </c>
      <c r="B2" s="39"/>
      <c r="C2" s="39"/>
    </row>
    <row r="3" spans="1:31" x14ac:dyDescent="0.25">
      <c r="A3" s="19"/>
    </row>
    <row r="4" spans="1:31" s="26" customFormat="1" ht="18.75" x14ac:dyDescent="0.25">
      <c r="A4" s="44"/>
      <c r="B4" s="45"/>
      <c r="C4" s="46" t="s">
        <v>52</v>
      </c>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row>
    <row r="5" spans="1:31" ht="18.75" x14ac:dyDescent="0.25">
      <c r="A5" s="48" t="s">
        <v>53</v>
      </c>
      <c r="B5" s="49"/>
      <c r="C5" s="50"/>
    </row>
    <row r="6" spans="1:31" ht="14.45" customHeight="1" x14ac:dyDescent="0.25">
      <c r="A6" s="51" t="s">
        <v>54</v>
      </c>
      <c r="B6" s="51"/>
      <c r="C6" s="52"/>
    </row>
    <row r="7" spans="1:31" ht="60" x14ac:dyDescent="0.25">
      <c r="A7" s="53"/>
      <c r="B7" s="54" t="s">
        <v>55</v>
      </c>
      <c r="C7" s="55" t="s">
        <v>56</v>
      </c>
    </row>
    <row r="8" spans="1:31" ht="14.45" customHeight="1" x14ac:dyDescent="0.25">
      <c r="A8" s="51" t="s">
        <v>57</v>
      </c>
      <c r="B8" s="51"/>
      <c r="C8" s="52"/>
    </row>
    <row r="9" spans="1:31" ht="23.25" customHeight="1" x14ac:dyDescent="0.25">
      <c r="A9" s="56"/>
      <c r="B9" s="54" t="s">
        <v>58</v>
      </c>
      <c r="C9" s="57" t="s">
        <v>59</v>
      </c>
    </row>
    <row r="10" spans="1:31" ht="14.45" customHeight="1" x14ac:dyDescent="0.25">
      <c r="A10" s="51" t="s">
        <v>60</v>
      </c>
      <c r="B10" s="51"/>
      <c r="C10" s="52"/>
    </row>
    <row r="11" spans="1:31" ht="23.25" customHeight="1" x14ac:dyDescent="0.25">
      <c r="A11" s="56"/>
      <c r="B11" s="54" t="s">
        <v>61</v>
      </c>
      <c r="C11" s="57" t="s">
        <v>62</v>
      </c>
    </row>
    <row r="12" spans="1:31" ht="14.45" customHeight="1" x14ac:dyDescent="0.25">
      <c r="A12" s="51" t="s">
        <v>63</v>
      </c>
      <c r="B12" s="51"/>
      <c r="C12" s="52"/>
    </row>
    <row r="13" spans="1:31" ht="30" x14ac:dyDescent="0.25">
      <c r="A13" s="53"/>
      <c r="B13" s="54" t="s">
        <v>64</v>
      </c>
      <c r="C13" s="55" t="s">
        <v>99</v>
      </c>
    </row>
    <row r="14" spans="1:31" ht="14.45" customHeight="1" x14ac:dyDescent="0.25">
      <c r="A14" s="51" t="s">
        <v>65</v>
      </c>
      <c r="B14" s="51"/>
      <c r="C14" s="52"/>
    </row>
    <row r="15" spans="1:31" ht="38.25" customHeight="1" x14ac:dyDescent="0.25">
      <c r="A15" s="53"/>
      <c r="B15" s="54" t="s">
        <v>66</v>
      </c>
      <c r="C15" s="57" t="s">
        <v>67</v>
      </c>
    </row>
    <row r="16" spans="1:31" ht="14.45" customHeight="1" x14ac:dyDescent="0.25">
      <c r="A16" s="51" t="s">
        <v>68</v>
      </c>
      <c r="B16" s="51"/>
      <c r="C16" s="52"/>
    </row>
    <row r="17" spans="1:3" ht="26.25" customHeight="1" x14ac:dyDescent="0.25">
      <c r="A17" s="53"/>
      <c r="B17" s="54" t="s">
        <v>69</v>
      </c>
      <c r="C17" s="57" t="s">
        <v>70</v>
      </c>
    </row>
    <row r="18" spans="1:3" ht="14.45" customHeight="1" x14ac:dyDescent="0.25">
      <c r="A18" s="51" t="s">
        <v>71</v>
      </c>
      <c r="B18" s="51"/>
      <c r="C18" s="52"/>
    </row>
    <row r="19" spans="1:3" ht="40.5" customHeight="1" x14ac:dyDescent="0.25">
      <c r="A19" s="53"/>
      <c r="B19" s="54" t="s">
        <v>72</v>
      </c>
      <c r="C19" s="55" t="s">
        <v>73</v>
      </c>
    </row>
    <row r="20" spans="1:3" ht="18.75" x14ac:dyDescent="0.25">
      <c r="A20" s="48" t="s">
        <v>74</v>
      </c>
      <c r="B20" s="49"/>
      <c r="C20" s="58"/>
    </row>
    <row r="21" spans="1:3" ht="14.45" customHeight="1" x14ac:dyDescent="0.25">
      <c r="A21" s="51" t="s">
        <v>75</v>
      </c>
      <c r="B21" s="51"/>
      <c r="C21" s="52"/>
    </row>
    <row r="22" spans="1:3" ht="42.75" customHeight="1" x14ac:dyDescent="0.25">
      <c r="A22" s="56"/>
      <c r="B22" s="54" t="s">
        <v>76</v>
      </c>
      <c r="C22" s="55" t="s">
        <v>77</v>
      </c>
    </row>
    <row r="23" spans="1:3" ht="14.45" customHeight="1" x14ac:dyDescent="0.25">
      <c r="A23" s="51" t="s">
        <v>78</v>
      </c>
      <c r="B23" s="51"/>
      <c r="C23" s="52"/>
    </row>
    <row r="24" spans="1:3" ht="30" x14ac:dyDescent="0.25">
      <c r="A24" s="53"/>
      <c r="B24" s="54" t="s">
        <v>79</v>
      </c>
      <c r="C24" s="57" t="s">
        <v>80</v>
      </c>
    </row>
    <row r="25" spans="1:3" ht="14.45" customHeight="1" x14ac:dyDescent="0.25">
      <c r="A25" s="51" t="s">
        <v>81</v>
      </c>
      <c r="B25" s="51"/>
      <c r="C25" s="52"/>
    </row>
    <row r="26" spans="1:3" ht="38.25" customHeight="1" x14ac:dyDescent="0.25">
      <c r="A26" s="53"/>
      <c r="B26" s="54" t="s">
        <v>82</v>
      </c>
      <c r="C26" s="57" t="s">
        <v>83</v>
      </c>
    </row>
    <row r="27" spans="1:3" ht="14.45" customHeight="1" x14ac:dyDescent="0.25">
      <c r="A27" s="51" t="s">
        <v>84</v>
      </c>
      <c r="B27" s="51"/>
      <c r="C27" s="52"/>
    </row>
    <row r="28" spans="1:3" ht="34.5" customHeight="1" x14ac:dyDescent="0.25">
      <c r="A28" s="53"/>
      <c r="B28" s="54" t="s">
        <v>85</v>
      </c>
      <c r="C28" s="57" t="s">
        <v>86</v>
      </c>
    </row>
    <row r="29" spans="1:3" x14ac:dyDescent="0.25">
      <c r="A29" s="51" t="s">
        <v>87</v>
      </c>
      <c r="B29" s="51"/>
      <c r="C29" s="52"/>
    </row>
    <row r="30" spans="1:3" ht="60" x14ac:dyDescent="0.25">
      <c r="A30" s="53"/>
      <c r="B30" s="54" t="s">
        <v>88</v>
      </c>
      <c r="C30" s="57" t="s">
        <v>89</v>
      </c>
    </row>
    <row r="31" spans="1:3" x14ac:dyDescent="0.25">
      <c r="A31" s="51" t="s">
        <v>90</v>
      </c>
      <c r="B31" s="51"/>
      <c r="C31" s="52"/>
    </row>
    <row r="32" spans="1:3" ht="30" x14ac:dyDescent="0.25">
      <c r="A32" s="53"/>
      <c r="B32" s="54" t="s">
        <v>91</v>
      </c>
      <c r="C32" s="57" t="s">
        <v>92</v>
      </c>
    </row>
    <row r="33" spans="1:3" x14ac:dyDescent="0.25">
      <c r="A33" s="51" t="s">
        <v>93</v>
      </c>
      <c r="B33" s="51"/>
      <c r="C33" s="52"/>
    </row>
    <row r="34" spans="1:3" ht="30" x14ac:dyDescent="0.25">
      <c r="A34" s="53"/>
      <c r="B34" s="54" t="s">
        <v>94</v>
      </c>
      <c r="C34" s="57" t="s">
        <v>95</v>
      </c>
    </row>
    <row r="35" spans="1:3" x14ac:dyDescent="0.25">
      <c r="A35" s="425" t="s">
        <v>96</v>
      </c>
      <c r="B35" s="426"/>
      <c r="C35" s="427"/>
    </row>
    <row r="36" spans="1:3" ht="60" x14ac:dyDescent="0.25">
      <c r="B36" s="54" t="s">
        <v>97</v>
      </c>
      <c r="C36" s="57" t="s">
        <v>98</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Normal="100" workbookViewId="0">
      <selection activeCell="C77" sqref="C77"/>
    </sheetView>
  </sheetViews>
  <sheetFormatPr defaultColWidth="8.85546875" defaultRowHeight="15" outlineLevelRow="1" x14ac:dyDescent="0.25"/>
  <cols>
    <col min="1" max="1" width="13.28515625" style="65" customWidth="1"/>
    <col min="2" max="2" width="60.7109375" style="65" customWidth="1"/>
    <col min="3" max="3" width="39" style="65" bestFit="1" customWidth="1"/>
    <col min="4" max="4" width="35" style="65" bestFit="1" customWidth="1"/>
    <col min="5" max="5" width="6.7109375" style="65" customWidth="1"/>
    <col min="6" max="6" width="41.7109375" style="65" customWidth="1"/>
    <col min="7" max="7" width="41.7109375" style="62" customWidth="1"/>
    <col min="8" max="8" width="7.28515625" style="65" customWidth="1"/>
    <col min="9" max="10" width="38" style="65" customWidth="1"/>
    <col min="11" max="11" width="47.7109375" style="65" customWidth="1"/>
    <col min="12" max="12" width="7.28515625" style="65" customWidth="1"/>
    <col min="13" max="13" width="37" style="65" bestFit="1" customWidth="1"/>
    <col min="14" max="14" width="25.7109375" style="62" customWidth="1"/>
    <col min="15" max="16384" width="8.85546875" style="63"/>
  </cols>
  <sheetData>
    <row r="1" spans="1:13" ht="31.5" x14ac:dyDescent="0.25">
      <c r="A1" s="1" t="s">
        <v>100</v>
      </c>
      <c r="B1" s="1"/>
      <c r="C1" s="62"/>
      <c r="D1" s="62"/>
      <c r="E1" s="62"/>
      <c r="F1" s="11" t="s">
        <v>101</v>
      </c>
      <c r="H1" s="62"/>
      <c r="I1" s="1"/>
      <c r="J1" s="62"/>
      <c r="K1" s="62"/>
      <c r="L1" s="62"/>
      <c r="M1" s="62"/>
    </row>
    <row r="2" spans="1:13" ht="15.75" thickBot="1" x14ac:dyDescent="0.3">
      <c r="A2" s="62"/>
      <c r="B2" s="64"/>
      <c r="C2" s="64"/>
      <c r="D2" s="62"/>
      <c r="E2" s="62"/>
      <c r="F2" s="62"/>
      <c r="H2" s="62"/>
      <c r="L2" s="62"/>
      <c r="M2" s="62"/>
    </row>
    <row r="3" spans="1:13" ht="19.5" thickBot="1" x14ac:dyDescent="0.3">
      <c r="A3" s="66"/>
      <c r="B3" s="67" t="s">
        <v>102</v>
      </c>
      <c r="C3" s="137" t="s">
        <v>300</v>
      </c>
      <c r="D3" s="66"/>
      <c r="E3" s="66"/>
      <c r="F3" s="62"/>
      <c r="G3" s="66"/>
      <c r="H3" s="62"/>
      <c r="L3" s="62"/>
      <c r="M3" s="62"/>
    </row>
    <row r="4" spans="1:13" ht="15.75" thickBot="1" x14ac:dyDescent="0.3">
      <c r="H4" s="62"/>
      <c r="L4" s="62"/>
      <c r="M4" s="62"/>
    </row>
    <row r="5" spans="1:13" ht="18.75" x14ac:dyDescent="0.25">
      <c r="A5" s="68"/>
      <c r="B5" s="69" t="s">
        <v>104</v>
      </c>
      <c r="C5" s="68"/>
      <c r="E5" s="70"/>
      <c r="F5" s="70"/>
      <c r="H5" s="62"/>
      <c r="L5" s="62"/>
      <c r="M5" s="62"/>
    </row>
    <row r="6" spans="1:13" x14ac:dyDescent="0.25">
      <c r="B6" s="71" t="s">
        <v>105</v>
      </c>
      <c r="C6" s="70"/>
      <c r="D6" s="70"/>
      <c r="H6" s="62"/>
      <c r="L6" s="62"/>
      <c r="M6" s="62"/>
    </row>
    <row r="7" spans="1:13" x14ac:dyDescent="0.25">
      <c r="B7" s="72" t="s">
        <v>106</v>
      </c>
      <c r="C7" s="70"/>
      <c r="D7" s="70"/>
      <c r="H7" s="62"/>
      <c r="L7" s="62"/>
      <c r="M7" s="62"/>
    </row>
    <row r="8" spans="1:13" x14ac:dyDescent="0.25">
      <c r="B8" s="72" t="s">
        <v>107</v>
      </c>
      <c r="C8" s="70"/>
      <c r="D8" s="70"/>
      <c r="F8" s="65" t="s">
        <v>108</v>
      </c>
      <c r="H8" s="62"/>
      <c r="L8" s="62"/>
      <c r="M8" s="62"/>
    </row>
    <row r="9" spans="1:13" x14ac:dyDescent="0.25">
      <c r="B9" s="71" t="s">
        <v>109</v>
      </c>
      <c r="H9" s="62"/>
      <c r="L9" s="62"/>
      <c r="M9" s="62"/>
    </row>
    <row r="10" spans="1:13" x14ac:dyDescent="0.25">
      <c r="B10" s="71" t="s">
        <v>110</v>
      </c>
      <c r="H10" s="62"/>
      <c r="L10" s="62"/>
      <c r="M10" s="62"/>
    </row>
    <row r="11" spans="1:13" ht="15.75" thickBot="1" x14ac:dyDescent="0.3">
      <c r="B11" s="73" t="s">
        <v>111</v>
      </c>
      <c r="H11" s="62"/>
      <c r="L11" s="62"/>
      <c r="M11" s="62"/>
    </row>
    <row r="12" spans="1:13" x14ac:dyDescent="0.25">
      <c r="B12" s="74"/>
      <c r="H12" s="62"/>
      <c r="L12" s="62"/>
      <c r="M12" s="62"/>
    </row>
    <row r="13" spans="1:13" ht="37.5" x14ac:dyDescent="0.25">
      <c r="A13" s="75" t="s">
        <v>112</v>
      </c>
      <c r="B13" s="75" t="s">
        <v>105</v>
      </c>
      <c r="C13" s="76"/>
      <c r="D13" s="76"/>
      <c r="E13" s="76"/>
      <c r="F13" s="76"/>
      <c r="G13" s="77"/>
      <c r="H13" s="62"/>
      <c r="L13" s="62"/>
      <c r="M13" s="62"/>
    </row>
    <row r="14" spans="1:13" x14ac:dyDescent="0.25">
      <c r="A14" s="78" t="s">
        <v>113</v>
      </c>
      <c r="B14" s="79" t="s">
        <v>114</v>
      </c>
      <c r="C14" s="84" t="s">
        <v>740</v>
      </c>
      <c r="E14" s="70"/>
      <c r="F14" s="70"/>
      <c r="H14" s="62"/>
      <c r="L14" s="62"/>
      <c r="M14" s="62"/>
    </row>
    <row r="15" spans="1:13" x14ac:dyDescent="0.25">
      <c r="A15" s="78" t="s">
        <v>116</v>
      </c>
      <c r="B15" s="79" t="s">
        <v>117</v>
      </c>
      <c r="C15" s="84" t="s">
        <v>2894</v>
      </c>
      <c r="E15" s="70"/>
      <c r="F15" s="70"/>
      <c r="H15" s="62"/>
      <c r="L15" s="62"/>
      <c r="M15" s="62"/>
    </row>
    <row r="16" spans="1:13" x14ac:dyDescent="0.25">
      <c r="A16" s="78" t="s">
        <v>118</v>
      </c>
      <c r="B16" s="79" t="s">
        <v>119</v>
      </c>
      <c r="C16" s="84" t="s">
        <v>2895</v>
      </c>
      <c r="E16" s="70"/>
      <c r="F16" s="70"/>
      <c r="H16" s="62"/>
      <c r="L16" s="62"/>
      <c r="M16" s="62"/>
    </row>
    <row r="17" spans="1:23" ht="45" x14ac:dyDescent="0.25">
      <c r="A17" s="78" t="s">
        <v>120</v>
      </c>
      <c r="B17" s="79" t="s">
        <v>121</v>
      </c>
      <c r="C17" s="240" t="s">
        <v>2896</v>
      </c>
      <c r="E17" s="70"/>
      <c r="F17" s="70"/>
      <c r="H17" s="62"/>
      <c r="L17" s="62"/>
      <c r="M17" s="62"/>
    </row>
    <row r="18" spans="1:23" outlineLevel="1" x14ac:dyDescent="0.25">
      <c r="A18" s="78" t="s">
        <v>122</v>
      </c>
      <c r="B18" s="79" t="s">
        <v>123</v>
      </c>
      <c r="C18" s="84" t="s">
        <v>2983</v>
      </c>
      <c r="E18" s="70"/>
      <c r="F18" s="70"/>
      <c r="H18" s="62"/>
      <c r="L18" s="62"/>
      <c r="M18" s="62"/>
    </row>
    <row r="19" spans="1:23" outlineLevel="1" x14ac:dyDescent="0.25">
      <c r="A19" s="78" t="s">
        <v>124</v>
      </c>
      <c r="B19" s="79" t="s">
        <v>125</v>
      </c>
      <c r="C19" s="84" t="s">
        <v>2982</v>
      </c>
      <c r="E19" s="70"/>
      <c r="F19" s="70"/>
      <c r="H19" s="62"/>
      <c r="L19" s="62"/>
      <c r="M19" s="62"/>
    </row>
    <row r="20" spans="1:23" hidden="1" outlineLevel="1" x14ac:dyDescent="0.25">
      <c r="A20" s="78" t="s">
        <v>126</v>
      </c>
      <c r="B20" s="80" t="s">
        <v>127</v>
      </c>
      <c r="C20" s="84"/>
      <c r="E20" s="70"/>
      <c r="F20" s="70"/>
      <c r="H20" s="62"/>
      <c r="L20" s="62"/>
      <c r="M20" s="62"/>
    </row>
    <row r="21" spans="1:23" hidden="1" outlineLevel="1" x14ac:dyDescent="0.25">
      <c r="A21" s="78" t="s">
        <v>128</v>
      </c>
      <c r="B21" s="80" t="s">
        <v>129</v>
      </c>
      <c r="C21" s="84"/>
      <c r="E21" s="70"/>
      <c r="F21" s="70"/>
      <c r="H21" s="62"/>
      <c r="L21" s="62"/>
      <c r="M21" s="62"/>
    </row>
    <row r="22" spans="1:23" hidden="1" outlineLevel="1" x14ac:dyDescent="0.25">
      <c r="A22" s="78" t="s">
        <v>130</v>
      </c>
      <c r="B22" s="80"/>
      <c r="E22" s="70"/>
      <c r="F22" s="70"/>
      <c r="H22" s="62"/>
      <c r="L22" s="62"/>
      <c r="M22" s="62"/>
    </row>
    <row r="23" spans="1:23" hidden="1" outlineLevel="1" x14ac:dyDescent="0.25">
      <c r="A23" s="78" t="s">
        <v>131</v>
      </c>
      <c r="B23" s="80"/>
      <c r="E23" s="70"/>
      <c r="F23" s="70"/>
      <c r="H23" s="62"/>
      <c r="L23" s="62"/>
      <c r="M23" s="62"/>
    </row>
    <row r="24" spans="1:23" hidden="1" outlineLevel="1" x14ac:dyDescent="0.25">
      <c r="A24" s="78" t="s">
        <v>132</v>
      </c>
      <c r="B24" s="80"/>
      <c r="E24" s="70"/>
      <c r="F24" s="70"/>
      <c r="H24" s="62"/>
      <c r="L24" s="62"/>
      <c r="M24" s="62"/>
    </row>
    <row r="25" spans="1:23" hidden="1" outlineLevel="1" x14ac:dyDescent="0.25">
      <c r="A25" s="78" t="s">
        <v>133</v>
      </c>
      <c r="B25" s="80"/>
      <c r="E25" s="70"/>
      <c r="F25" s="70"/>
      <c r="H25" s="62"/>
      <c r="L25" s="62"/>
      <c r="M25" s="62"/>
    </row>
    <row r="26" spans="1:23" ht="18.75" x14ac:dyDescent="0.25">
      <c r="A26" s="76"/>
      <c r="B26" s="75" t="s">
        <v>106</v>
      </c>
      <c r="C26" s="76"/>
      <c r="D26" s="76"/>
      <c r="E26" s="76"/>
      <c r="F26" s="76"/>
      <c r="G26" s="77"/>
      <c r="H26" s="62"/>
      <c r="L26" s="62"/>
      <c r="M26" s="62"/>
    </row>
    <row r="27" spans="1:23" x14ac:dyDescent="0.25">
      <c r="A27" s="78" t="s">
        <v>134</v>
      </c>
      <c r="B27" s="81" t="s">
        <v>135</v>
      </c>
      <c r="C27" s="84" t="s">
        <v>2898</v>
      </c>
      <c r="D27" s="82"/>
      <c r="E27" s="82"/>
      <c r="F27" s="82"/>
      <c r="H27" s="62"/>
      <c r="L27" s="62"/>
      <c r="M27" s="62"/>
    </row>
    <row r="28" spans="1:23" x14ac:dyDescent="0.25">
      <c r="A28" s="78" t="s">
        <v>136</v>
      </c>
      <c r="B28" s="83" t="s">
        <v>137</v>
      </c>
      <c r="C28" s="84" t="s">
        <v>2898</v>
      </c>
      <c r="E28" s="82"/>
      <c r="F28" s="82"/>
      <c r="H28" s="62"/>
      <c r="L28" s="62"/>
      <c r="W28" s="82" t="s">
        <v>138</v>
      </c>
    </row>
    <row r="29" spans="1:23" x14ac:dyDescent="0.25">
      <c r="A29" s="78" t="s">
        <v>139</v>
      </c>
      <c r="B29" s="81" t="s">
        <v>140</v>
      </c>
      <c r="C29" s="84" t="s">
        <v>2898</v>
      </c>
      <c r="E29" s="82"/>
      <c r="F29" s="82"/>
      <c r="H29" s="62"/>
      <c r="L29" s="62"/>
      <c r="W29" s="65" t="s">
        <v>141</v>
      </c>
    </row>
    <row r="30" spans="1:23" ht="39.6" customHeight="1" outlineLevel="1" x14ac:dyDescent="0.25">
      <c r="A30" s="78" t="s">
        <v>142</v>
      </c>
      <c r="B30" s="81" t="s">
        <v>143</v>
      </c>
      <c r="C30" s="240" t="s">
        <v>2897</v>
      </c>
      <c r="E30" s="82"/>
      <c r="F30" s="82"/>
      <c r="H30" s="62"/>
      <c r="L30" s="62"/>
      <c r="W30" s="84" t="s">
        <v>144</v>
      </c>
    </row>
    <row r="31" spans="1:23" hidden="1" outlineLevel="1" x14ac:dyDescent="0.25">
      <c r="A31" s="78" t="s">
        <v>145</v>
      </c>
      <c r="B31" s="85"/>
      <c r="E31" s="82"/>
      <c r="F31" s="82"/>
      <c r="H31" s="62"/>
      <c r="L31" s="62"/>
      <c r="M31" s="62"/>
    </row>
    <row r="32" spans="1:23" hidden="1" outlineLevel="1" x14ac:dyDescent="0.25">
      <c r="A32" s="78" t="s">
        <v>146</v>
      </c>
      <c r="B32" s="85"/>
      <c r="E32" s="82"/>
      <c r="F32" s="82"/>
      <c r="H32" s="62"/>
      <c r="L32" s="62"/>
      <c r="M32" s="62"/>
    </row>
    <row r="33" spans="1:14" hidden="1" outlineLevel="1" x14ac:dyDescent="0.25">
      <c r="A33" s="78" t="s">
        <v>147</v>
      </c>
      <c r="B33" s="85"/>
      <c r="E33" s="82"/>
      <c r="F33" s="82"/>
      <c r="H33" s="62"/>
      <c r="L33" s="62"/>
      <c r="M33" s="62"/>
    </row>
    <row r="34" spans="1:14" hidden="1" outlineLevel="1" x14ac:dyDescent="0.25">
      <c r="A34" s="78" t="s">
        <v>148</v>
      </c>
      <c r="B34" s="85"/>
      <c r="E34" s="82"/>
      <c r="F34" s="82"/>
      <c r="H34" s="62"/>
      <c r="L34" s="62"/>
      <c r="M34" s="62"/>
    </row>
    <row r="35" spans="1:14" hidden="1" outlineLevel="1" x14ac:dyDescent="0.25">
      <c r="A35" s="78" t="s">
        <v>149</v>
      </c>
      <c r="B35" s="86"/>
      <c r="E35" s="82"/>
      <c r="F35" s="82"/>
      <c r="H35" s="62"/>
      <c r="L35" s="62"/>
      <c r="M35" s="62"/>
    </row>
    <row r="36" spans="1:14" ht="18.75" x14ac:dyDescent="0.25">
      <c r="A36" s="75"/>
      <c r="B36" s="75" t="s">
        <v>107</v>
      </c>
      <c r="C36" s="75"/>
      <c r="D36" s="76"/>
      <c r="E36" s="76"/>
      <c r="F36" s="76"/>
      <c r="G36" s="77"/>
      <c r="H36" s="62"/>
      <c r="L36" s="62"/>
      <c r="M36" s="62"/>
    </row>
    <row r="37" spans="1:14" ht="15" customHeight="1" x14ac:dyDescent="0.25">
      <c r="A37" s="87"/>
      <c r="B37" s="88" t="s">
        <v>150</v>
      </c>
      <c r="C37" s="87" t="s">
        <v>151</v>
      </c>
      <c r="D37" s="89"/>
      <c r="E37" s="89"/>
      <c r="F37" s="89"/>
      <c r="G37" s="90"/>
      <c r="H37" s="62"/>
      <c r="L37" s="62"/>
      <c r="M37" s="62"/>
    </row>
    <row r="38" spans="1:14" x14ac:dyDescent="0.25">
      <c r="A38" s="78" t="s">
        <v>152</v>
      </c>
      <c r="B38" s="91" t="s">
        <v>153</v>
      </c>
      <c r="C38" s="166">
        <v>93601</v>
      </c>
      <c r="F38" s="82"/>
      <c r="H38" s="62"/>
      <c r="L38" s="62"/>
      <c r="M38" s="62"/>
    </row>
    <row r="39" spans="1:14" x14ac:dyDescent="0.25">
      <c r="A39" s="78" t="s">
        <v>154</v>
      </c>
      <c r="B39" s="91" t="s">
        <v>155</v>
      </c>
      <c r="C39" s="166">
        <v>71458</v>
      </c>
      <c r="F39" s="82"/>
      <c r="H39" s="62"/>
      <c r="L39" s="62"/>
      <c r="M39" s="62"/>
      <c r="N39" s="63"/>
    </row>
    <row r="40" spans="1:14" outlineLevel="1" x14ac:dyDescent="0.25">
      <c r="A40" s="78" t="s">
        <v>156</v>
      </c>
      <c r="B40" s="92" t="s">
        <v>157</v>
      </c>
      <c r="C40" s="166">
        <v>93708</v>
      </c>
      <c r="F40" s="82"/>
      <c r="H40" s="62"/>
      <c r="L40" s="62"/>
      <c r="M40" s="62"/>
      <c r="N40" s="63"/>
    </row>
    <row r="41" spans="1:14" outlineLevel="1" x14ac:dyDescent="0.25">
      <c r="A41" s="78" t="s">
        <v>158</v>
      </c>
      <c r="B41" s="92" t="s">
        <v>159</v>
      </c>
      <c r="C41" s="166">
        <v>72972</v>
      </c>
      <c r="F41" s="82"/>
      <c r="H41" s="62"/>
      <c r="L41" s="62"/>
      <c r="M41" s="62"/>
      <c r="N41" s="63"/>
    </row>
    <row r="42" spans="1:14" hidden="1" outlineLevel="1" x14ac:dyDescent="0.25">
      <c r="A42" s="78" t="s">
        <v>160</v>
      </c>
      <c r="B42" s="93"/>
      <c r="C42" s="60"/>
      <c r="F42" s="82"/>
      <c r="H42" s="62"/>
      <c r="L42" s="62"/>
      <c r="M42" s="62"/>
      <c r="N42" s="63"/>
    </row>
    <row r="43" spans="1:14" hidden="1" outlineLevel="1" x14ac:dyDescent="0.25">
      <c r="A43" s="94" t="s">
        <v>161</v>
      </c>
      <c r="B43" s="82"/>
      <c r="F43" s="82"/>
      <c r="H43" s="62"/>
      <c r="L43" s="62"/>
      <c r="M43" s="62"/>
      <c r="N43" s="63"/>
    </row>
    <row r="44" spans="1:14" ht="15" customHeight="1" x14ac:dyDescent="0.25">
      <c r="A44" s="87"/>
      <c r="B44" s="87" t="s">
        <v>162</v>
      </c>
      <c r="C44" s="87" t="s">
        <v>163</v>
      </c>
      <c r="D44" s="87" t="s">
        <v>164</v>
      </c>
      <c r="E44" s="87"/>
      <c r="F44" s="87" t="s">
        <v>165</v>
      </c>
      <c r="G44" s="87" t="s">
        <v>166</v>
      </c>
      <c r="I44" s="62"/>
      <c r="J44" s="62"/>
      <c r="K44" s="63"/>
      <c r="L44" s="63"/>
      <c r="M44" s="63"/>
      <c r="N44" s="63"/>
    </row>
    <row r="45" spans="1:14" x14ac:dyDescent="0.25">
      <c r="A45" s="78" t="s">
        <v>167</v>
      </c>
      <c r="B45" s="91" t="s">
        <v>168</v>
      </c>
      <c r="C45" s="154">
        <v>0.02</v>
      </c>
      <c r="D45" s="96">
        <f>IF(OR(C38="[For completion]",C39="[For completion]"),"Please complete G.3.1.1 and G.3.1.2",(C38/C39-1-MAX(C45,F45)))</f>
        <v>0.28987433177530852</v>
      </c>
      <c r="E45" s="95"/>
      <c r="F45" s="154">
        <v>0</v>
      </c>
      <c r="G45" s="84" t="s">
        <v>1876</v>
      </c>
      <c r="H45" s="62"/>
      <c r="L45" s="62"/>
      <c r="M45" s="62"/>
      <c r="N45" s="63"/>
    </row>
    <row r="46" spans="1:14" outlineLevel="1" x14ac:dyDescent="0.25">
      <c r="A46" s="78"/>
      <c r="B46" s="78"/>
      <c r="C46" s="154"/>
      <c r="D46" s="95"/>
      <c r="E46" s="95"/>
      <c r="F46" s="154"/>
      <c r="G46" s="214"/>
      <c r="H46" s="62"/>
      <c r="L46" s="62"/>
      <c r="M46" s="62"/>
      <c r="N46" s="63"/>
    </row>
    <row r="47" spans="1:14" outlineLevel="1" x14ac:dyDescent="0.25">
      <c r="A47" s="78" t="s">
        <v>169</v>
      </c>
      <c r="B47" s="78" t="s">
        <v>170</v>
      </c>
      <c r="C47" s="166">
        <f>IF(OR(C38="[For completion]",C39="[For completion]"),"", C38-C39)</f>
        <v>22143</v>
      </c>
      <c r="D47" s="95"/>
      <c r="E47" s="95"/>
      <c r="F47" s="154"/>
      <c r="G47" s="214"/>
      <c r="H47" s="62"/>
      <c r="L47" s="62"/>
      <c r="M47" s="62"/>
      <c r="N47" s="63"/>
    </row>
    <row r="48" spans="1:14" hidden="1" outlineLevel="1" x14ac:dyDescent="0.25">
      <c r="A48" s="78" t="s">
        <v>171</v>
      </c>
      <c r="B48" s="78"/>
      <c r="C48" s="214"/>
      <c r="D48" s="97"/>
      <c r="E48" s="97"/>
      <c r="F48" s="214"/>
      <c r="G48" s="214"/>
      <c r="H48" s="62"/>
      <c r="L48" s="62"/>
      <c r="M48" s="62"/>
      <c r="N48" s="63"/>
    </row>
    <row r="49" spans="1:14" hidden="1" outlineLevel="1" x14ac:dyDescent="0.25">
      <c r="A49" s="78" t="s">
        <v>172</v>
      </c>
      <c r="B49" s="98" t="s">
        <v>173</v>
      </c>
      <c r="C49" s="154"/>
      <c r="D49" s="95"/>
      <c r="E49" s="95"/>
      <c r="F49" s="154"/>
      <c r="G49" s="154"/>
      <c r="H49" s="62"/>
      <c r="L49" s="62"/>
      <c r="M49" s="62"/>
      <c r="N49" s="63"/>
    </row>
    <row r="50" spans="1:14" hidden="1" outlineLevel="1" x14ac:dyDescent="0.25">
      <c r="A50" s="78" t="s">
        <v>174</v>
      </c>
      <c r="B50" s="98" t="s">
        <v>175</v>
      </c>
      <c r="C50" s="154"/>
      <c r="D50" s="95"/>
      <c r="E50" s="95"/>
      <c r="F50" s="154"/>
      <c r="G50" s="154"/>
      <c r="H50" s="62"/>
      <c r="L50" s="62"/>
      <c r="M50" s="62"/>
      <c r="N50" s="63"/>
    </row>
    <row r="51" spans="1:14" hidden="1" outlineLevel="1" x14ac:dyDescent="0.25">
      <c r="A51" s="78" t="s">
        <v>176</v>
      </c>
      <c r="B51" s="98" t="s">
        <v>177</v>
      </c>
      <c r="C51" s="154"/>
      <c r="D51" s="95"/>
      <c r="E51" s="95"/>
      <c r="F51" s="154"/>
      <c r="G51" s="154"/>
      <c r="H51" s="62"/>
      <c r="L51" s="62"/>
      <c r="M51" s="62"/>
      <c r="N51" s="63"/>
    </row>
    <row r="52" spans="1:14" ht="15" customHeight="1" x14ac:dyDescent="0.25">
      <c r="A52" s="87"/>
      <c r="B52" s="88" t="s">
        <v>178</v>
      </c>
      <c r="C52" s="87" t="s">
        <v>151</v>
      </c>
      <c r="D52" s="87"/>
      <c r="E52" s="89"/>
      <c r="F52" s="90" t="s">
        <v>179</v>
      </c>
      <c r="G52" s="90"/>
      <c r="H52" s="62"/>
      <c r="L52" s="62"/>
      <c r="M52" s="62"/>
      <c r="N52" s="63"/>
    </row>
    <row r="53" spans="1:14" x14ac:dyDescent="0.25">
      <c r="A53" s="78" t="s">
        <v>180</v>
      </c>
      <c r="B53" s="91" t="s">
        <v>181</v>
      </c>
      <c r="C53" s="215">
        <v>93301</v>
      </c>
      <c r="E53" s="99"/>
      <c r="F53" s="100">
        <f>IF($C$58=0,"",IF(C53="[for completion]","",C53/$C$58))</f>
        <v>0.99679490603732868</v>
      </c>
      <c r="G53" s="216"/>
      <c r="H53" s="62"/>
      <c r="L53" s="62"/>
      <c r="M53" s="62"/>
      <c r="N53" s="63"/>
    </row>
    <row r="54" spans="1:14" x14ac:dyDescent="0.25">
      <c r="A54" s="78" t="s">
        <v>182</v>
      </c>
      <c r="B54" s="91" t="s">
        <v>183</v>
      </c>
      <c r="C54" s="215">
        <v>0</v>
      </c>
      <c r="E54" s="99"/>
      <c r="F54" s="100">
        <f>IF($C$58=0,"",IF(C54="[for completion]","",C54/$C$58))</f>
        <v>0</v>
      </c>
      <c r="G54" s="216"/>
      <c r="H54" s="62"/>
      <c r="L54" s="62"/>
      <c r="M54" s="62"/>
      <c r="N54" s="63"/>
    </row>
    <row r="55" spans="1:14" x14ac:dyDescent="0.25">
      <c r="A55" s="78" t="s">
        <v>184</v>
      </c>
      <c r="B55" s="91" t="s">
        <v>185</v>
      </c>
      <c r="C55" s="215" t="s">
        <v>1876</v>
      </c>
      <c r="E55" s="99"/>
      <c r="F55" s="100" t="s">
        <v>1876</v>
      </c>
      <c r="G55" s="216"/>
      <c r="H55" s="62"/>
      <c r="L55" s="62"/>
      <c r="M55" s="62"/>
      <c r="N55" s="63"/>
    </row>
    <row r="56" spans="1:14" x14ac:dyDescent="0.25">
      <c r="A56" s="78" t="s">
        <v>186</v>
      </c>
      <c r="B56" s="91" t="s">
        <v>187</v>
      </c>
      <c r="C56" s="215">
        <v>300</v>
      </c>
      <c r="E56" s="99"/>
      <c r="F56" s="100">
        <f>IF($C$58=0,"",IF(C56="[for completion]","",C56/$C$58))</f>
        <v>3.2050939626713389E-3</v>
      </c>
      <c r="G56" s="216"/>
      <c r="H56" s="62"/>
      <c r="L56" s="62"/>
      <c r="M56" s="62"/>
      <c r="N56" s="63"/>
    </row>
    <row r="57" spans="1:14" x14ac:dyDescent="0.25">
      <c r="A57" s="78" t="s">
        <v>188</v>
      </c>
      <c r="B57" s="78" t="s">
        <v>189</v>
      </c>
      <c r="C57" s="215">
        <v>0</v>
      </c>
      <c r="E57" s="99"/>
      <c r="F57" s="100">
        <f>IF($C$58=0,"",IF(C57="[for completion]","",C57/$C$58))</f>
        <v>0</v>
      </c>
      <c r="G57" s="216"/>
      <c r="H57" s="62"/>
      <c r="L57" s="62"/>
      <c r="M57" s="62"/>
      <c r="N57" s="63"/>
    </row>
    <row r="58" spans="1:14" x14ac:dyDescent="0.25">
      <c r="A58" s="78" t="s">
        <v>190</v>
      </c>
      <c r="B58" s="102" t="s">
        <v>191</v>
      </c>
      <c r="C58" s="103">
        <f>IF(COUNT(C53:C57)=0, 0, IF(SUM(C53:C57)=C38, SUM(C53:C57), "The total should equal the Total Cover Assets reported in C38"))</f>
        <v>93601</v>
      </c>
      <c r="D58" s="99"/>
      <c r="E58" s="99"/>
      <c r="F58" s="104">
        <f>SUM(F53:F57)</f>
        <v>1</v>
      </c>
      <c r="G58" s="216"/>
      <c r="H58" s="62"/>
      <c r="L58" s="62"/>
      <c r="M58" s="62"/>
      <c r="N58" s="63"/>
    </row>
    <row r="59" spans="1:14" hidden="1" outlineLevel="1" x14ac:dyDescent="0.25">
      <c r="A59" s="78" t="s">
        <v>192</v>
      </c>
      <c r="B59" s="105" t="s">
        <v>193</v>
      </c>
      <c r="C59" s="166"/>
      <c r="E59" s="99"/>
      <c r="F59" s="100">
        <f t="shared" ref="F59:F64" si="0">IF($C$58=0,"",IF(C59="[for completion]","",C59/$C$58))</f>
        <v>0</v>
      </c>
      <c r="G59" s="216"/>
      <c r="H59" s="62"/>
      <c r="L59" s="62"/>
      <c r="M59" s="62"/>
      <c r="N59" s="63"/>
    </row>
    <row r="60" spans="1:14" hidden="1" outlineLevel="1" x14ac:dyDescent="0.25">
      <c r="A60" s="78" t="s">
        <v>194</v>
      </c>
      <c r="B60" s="105" t="s">
        <v>193</v>
      </c>
      <c r="C60" s="166"/>
      <c r="E60" s="99"/>
      <c r="F60" s="100">
        <f t="shared" si="0"/>
        <v>0</v>
      </c>
      <c r="G60" s="216"/>
      <c r="H60" s="62"/>
      <c r="L60" s="62"/>
      <c r="M60" s="62"/>
      <c r="N60" s="63"/>
    </row>
    <row r="61" spans="1:14" hidden="1" outlineLevel="1" x14ac:dyDescent="0.25">
      <c r="A61" s="78" t="s">
        <v>195</v>
      </c>
      <c r="B61" s="105" t="s">
        <v>193</v>
      </c>
      <c r="C61" s="166"/>
      <c r="E61" s="99"/>
      <c r="F61" s="100">
        <f t="shared" si="0"/>
        <v>0</v>
      </c>
      <c r="G61" s="216"/>
      <c r="H61" s="62"/>
      <c r="L61" s="62"/>
      <c r="M61" s="62"/>
      <c r="N61" s="63"/>
    </row>
    <row r="62" spans="1:14" hidden="1" outlineLevel="1" x14ac:dyDescent="0.25">
      <c r="A62" s="78" t="s">
        <v>196</v>
      </c>
      <c r="B62" s="105" t="s">
        <v>193</v>
      </c>
      <c r="C62" s="166"/>
      <c r="E62" s="99"/>
      <c r="F62" s="100">
        <f t="shared" si="0"/>
        <v>0</v>
      </c>
      <c r="G62" s="216"/>
      <c r="H62" s="62"/>
      <c r="L62" s="62"/>
      <c r="M62" s="62"/>
      <c r="N62" s="63"/>
    </row>
    <row r="63" spans="1:14" hidden="1" outlineLevel="1" x14ac:dyDescent="0.25">
      <c r="A63" s="78" t="s">
        <v>197</v>
      </c>
      <c r="B63" s="105" t="s">
        <v>193</v>
      </c>
      <c r="C63" s="166"/>
      <c r="E63" s="99"/>
      <c r="F63" s="100">
        <f t="shared" si="0"/>
        <v>0</v>
      </c>
      <c r="G63" s="216"/>
      <c r="H63" s="62"/>
      <c r="L63" s="62"/>
      <c r="M63" s="62"/>
      <c r="N63" s="63"/>
    </row>
    <row r="64" spans="1:14" hidden="1" outlineLevel="1" x14ac:dyDescent="0.25">
      <c r="A64" s="78" t="s">
        <v>198</v>
      </c>
      <c r="B64" s="105" t="s">
        <v>193</v>
      </c>
      <c r="C64" s="198"/>
      <c r="D64" s="63"/>
      <c r="E64" s="63"/>
      <c r="F64" s="100">
        <f t="shared" si="0"/>
        <v>0</v>
      </c>
      <c r="G64" s="217"/>
      <c r="H64" s="62"/>
      <c r="L64" s="62"/>
      <c r="M64" s="62"/>
      <c r="N64" s="63"/>
    </row>
    <row r="65" spans="1:14" ht="15" customHeight="1" collapsed="1" x14ac:dyDescent="0.25">
      <c r="A65" s="87"/>
      <c r="B65" s="88" t="s">
        <v>199</v>
      </c>
      <c r="C65" s="107" t="s">
        <v>200</v>
      </c>
      <c r="D65" s="107" t="s">
        <v>201</v>
      </c>
      <c r="E65" s="89"/>
      <c r="F65" s="90" t="s">
        <v>202</v>
      </c>
      <c r="G65" s="90" t="s">
        <v>203</v>
      </c>
      <c r="H65" s="62"/>
      <c r="L65" s="62"/>
      <c r="M65" s="62"/>
      <c r="N65" s="63"/>
    </row>
    <row r="66" spans="1:14" x14ac:dyDescent="0.25">
      <c r="A66" s="78" t="s">
        <v>204</v>
      </c>
      <c r="B66" s="91" t="s">
        <v>205</v>
      </c>
      <c r="C66" s="215">
        <v>28.4</v>
      </c>
      <c r="D66" s="215">
        <v>6.81</v>
      </c>
      <c r="E66" s="108"/>
      <c r="F66" s="219"/>
      <c r="G66" s="220"/>
      <c r="H66" s="62"/>
      <c r="L66" s="62"/>
      <c r="M66" s="62"/>
      <c r="N66" s="63"/>
    </row>
    <row r="67" spans="1:14" x14ac:dyDescent="0.25">
      <c r="A67" s="78"/>
      <c r="B67" s="91"/>
      <c r="C67" s="84"/>
      <c r="D67" s="84"/>
      <c r="E67" s="108"/>
      <c r="F67" s="219"/>
      <c r="G67" s="220"/>
      <c r="H67" s="62"/>
      <c r="L67" s="62"/>
      <c r="M67" s="62"/>
      <c r="N67" s="63"/>
    </row>
    <row r="68" spans="1:14" x14ac:dyDescent="0.25">
      <c r="A68" s="78"/>
      <c r="B68" s="91" t="s">
        <v>206</v>
      </c>
      <c r="C68" s="218"/>
      <c r="D68" s="218"/>
      <c r="E68" s="108"/>
      <c r="F68" s="220"/>
      <c r="G68" s="220"/>
      <c r="H68" s="62"/>
      <c r="L68" s="62"/>
      <c r="M68" s="62"/>
      <c r="N68" s="63"/>
    </row>
    <row r="69" spans="1:14" x14ac:dyDescent="0.25">
      <c r="A69" s="78"/>
      <c r="B69" s="91" t="s">
        <v>207</v>
      </c>
      <c r="C69" s="84"/>
      <c r="D69" s="84"/>
      <c r="E69" s="108"/>
      <c r="F69" s="220"/>
      <c r="G69" s="220"/>
      <c r="H69" s="62"/>
      <c r="L69" s="62"/>
      <c r="M69" s="62"/>
      <c r="N69" s="63"/>
    </row>
    <row r="70" spans="1:14" x14ac:dyDescent="0.25">
      <c r="A70" s="78" t="s">
        <v>208</v>
      </c>
      <c r="B70" s="110" t="s">
        <v>209</v>
      </c>
      <c r="C70" s="166">
        <v>1194</v>
      </c>
      <c r="D70" s="166" t="s">
        <v>1876</v>
      </c>
      <c r="E70" s="111"/>
      <c r="F70" s="100">
        <f t="shared" ref="F70:F76" si="1">IF($C$77=0,"",IF(C70="[for completion]","",C70/$C$77))</f>
        <v>1.275627397143193E-2</v>
      </c>
      <c r="G70" s="100" t="str">
        <f>IF($D$77=0,"",IF(D70="[Mark as ND1 if not relevant]","",D70/$D$77))</f>
        <v/>
      </c>
      <c r="H70" s="62"/>
      <c r="L70" s="62"/>
      <c r="M70" s="62"/>
      <c r="N70" s="63"/>
    </row>
    <row r="71" spans="1:14" x14ac:dyDescent="0.25">
      <c r="A71" s="78" t="s">
        <v>210</v>
      </c>
      <c r="B71" s="110" t="s">
        <v>211</v>
      </c>
      <c r="C71" s="166">
        <v>1422</v>
      </c>
      <c r="D71" s="166" t="s">
        <v>1876</v>
      </c>
      <c r="E71" s="111"/>
      <c r="F71" s="100">
        <f t="shared" si="1"/>
        <v>1.5192145383062147E-2</v>
      </c>
      <c r="G71" s="100" t="str">
        <f t="shared" ref="G71:G76" si="2">IF($D$77=0,"",IF(D71="[Mark as ND1 if not relevant]","",D71/$D$77))</f>
        <v/>
      </c>
      <c r="H71" s="62"/>
      <c r="L71" s="62"/>
      <c r="M71" s="62"/>
      <c r="N71" s="63"/>
    </row>
    <row r="72" spans="1:14" x14ac:dyDescent="0.25">
      <c r="A72" s="78" t="s">
        <v>212</v>
      </c>
      <c r="B72" s="110" t="s">
        <v>213</v>
      </c>
      <c r="C72" s="166">
        <v>1562</v>
      </c>
      <c r="D72" s="166" t="s">
        <v>1876</v>
      </c>
      <c r="E72" s="111"/>
      <c r="F72" s="100">
        <f t="shared" si="1"/>
        <v>1.6687855898975437E-2</v>
      </c>
      <c r="G72" s="100" t="str">
        <f t="shared" si="2"/>
        <v/>
      </c>
      <c r="H72" s="62"/>
      <c r="L72" s="62"/>
      <c r="M72" s="62"/>
      <c r="N72" s="63"/>
    </row>
    <row r="73" spans="1:14" x14ac:dyDescent="0.25">
      <c r="A73" s="78" t="s">
        <v>214</v>
      </c>
      <c r="B73" s="110" t="s">
        <v>215</v>
      </c>
      <c r="C73" s="166">
        <v>1656</v>
      </c>
      <c r="D73" s="166" t="s">
        <v>1876</v>
      </c>
      <c r="E73" s="111"/>
      <c r="F73" s="100">
        <f t="shared" si="1"/>
        <v>1.7692118673945791E-2</v>
      </c>
      <c r="G73" s="100" t="str">
        <f t="shared" si="2"/>
        <v/>
      </c>
      <c r="H73" s="62"/>
      <c r="L73" s="62"/>
      <c r="M73" s="62"/>
      <c r="N73" s="63"/>
    </row>
    <row r="74" spans="1:14" x14ac:dyDescent="0.25">
      <c r="A74" s="78" t="s">
        <v>216</v>
      </c>
      <c r="B74" s="110" t="s">
        <v>217</v>
      </c>
      <c r="C74" s="166">
        <v>1739</v>
      </c>
      <c r="D74" s="166" t="s">
        <v>1876</v>
      </c>
      <c r="E74" s="111"/>
      <c r="F74" s="100">
        <f t="shared" si="1"/>
        <v>1.8578861336951528E-2</v>
      </c>
      <c r="G74" s="100" t="str">
        <f t="shared" si="2"/>
        <v/>
      </c>
      <c r="H74" s="62"/>
      <c r="L74" s="62"/>
      <c r="M74" s="62"/>
      <c r="N74" s="63"/>
    </row>
    <row r="75" spans="1:14" x14ac:dyDescent="0.25">
      <c r="A75" s="78" t="s">
        <v>218</v>
      </c>
      <c r="B75" s="110" t="s">
        <v>219</v>
      </c>
      <c r="C75" s="166">
        <v>8072</v>
      </c>
      <c r="D75" s="166" t="s">
        <v>1876</v>
      </c>
      <c r="E75" s="111"/>
      <c r="F75" s="100">
        <f t="shared" si="1"/>
        <v>8.6238394888943498E-2</v>
      </c>
      <c r="G75" s="100" t="str">
        <f t="shared" si="2"/>
        <v/>
      </c>
      <c r="H75" s="62"/>
      <c r="L75" s="62"/>
      <c r="M75" s="62"/>
      <c r="N75" s="63"/>
    </row>
    <row r="76" spans="1:14" x14ac:dyDescent="0.25">
      <c r="A76" s="78" t="s">
        <v>220</v>
      </c>
      <c r="B76" s="110" t="s">
        <v>221</v>
      </c>
      <c r="C76" s="166">
        <v>77956</v>
      </c>
      <c r="D76" s="166" t="s">
        <v>1876</v>
      </c>
      <c r="E76" s="111"/>
      <c r="F76" s="100">
        <f t="shared" si="1"/>
        <v>0.83285434984668971</v>
      </c>
      <c r="G76" s="100" t="str">
        <f t="shared" si="2"/>
        <v/>
      </c>
      <c r="H76" s="62"/>
      <c r="L76" s="62"/>
      <c r="M76" s="62"/>
      <c r="N76" s="63"/>
    </row>
    <row r="77" spans="1:14" x14ac:dyDescent="0.25">
      <c r="A77" s="78" t="s">
        <v>222</v>
      </c>
      <c r="B77" s="112" t="s">
        <v>191</v>
      </c>
      <c r="C77" s="103">
        <f>SUM(C70:C76)</f>
        <v>93601</v>
      </c>
      <c r="D77" s="103">
        <f>SUM(D70:D76)</f>
        <v>0</v>
      </c>
      <c r="E77" s="82"/>
      <c r="F77" s="104">
        <f>SUM(F70:F76)</f>
        <v>1</v>
      </c>
      <c r="G77" s="104">
        <f>SUM(G70:G76)</f>
        <v>0</v>
      </c>
      <c r="H77" s="62"/>
      <c r="L77" s="62"/>
      <c r="M77" s="62"/>
      <c r="N77" s="63"/>
    </row>
    <row r="78" spans="1:14" hidden="1" outlineLevel="1" x14ac:dyDescent="0.25">
      <c r="A78" s="78" t="s">
        <v>223</v>
      </c>
      <c r="B78" s="113" t="s">
        <v>224</v>
      </c>
      <c r="C78" s="195"/>
      <c r="D78" s="195"/>
      <c r="E78" s="82"/>
      <c r="F78" s="100">
        <f>IF($C$77=0,"",IF(C78="[for completion]","",C78/$C$77))</f>
        <v>0</v>
      </c>
      <c r="G78" s="100" t="str">
        <f t="shared" ref="G78:G87" si="3">IF($D$77=0,"",IF(D78="[for completion]","",D78/$D$77))</f>
        <v/>
      </c>
      <c r="H78" s="62"/>
      <c r="L78" s="62"/>
      <c r="M78" s="62"/>
      <c r="N78" s="63"/>
    </row>
    <row r="79" spans="1:14" hidden="1" outlineLevel="1" x14ac:dyDescent="0.25">
      <c r="A79" s="78" t="s">
        <v>225</v>
      </c>
      <c r="B79" s="113" t="s">
        <v>226</v>
      </c>
      <c r="C79" s="195"/>
      <c r="D79" s="195"/>
      <c r="E79" s="82"/>
      <c r="F79" s="100">
        <f t="shared" ref="F79:F87" si="4">IF($C$77=0,"",IF(C79="[for completion]","",C79/$C$77))</f>
        <v>0</v>
      </c>
      <c r="G79" s="100" t="str">
        <f t="shared" si="3"/>
        <v/>
      </c>
      <c r="H79" s="62"/>
      <c r="L79" s="62"/>
      <c r="M79" s="62"/>
      <c r="N79" s="63"/>
    </row>
    <row r="80" spans="1:14" hidden="1" outlineLevel="1" x14ac:dyDescent="0.25">
      <c r="A80" s="78" t="s">
        <v>227</v>
      </c>
      <c r="B80" s="113" t="s">
        <v>228</v>
      </c>
      <c r="C80" s="195"/>
      <c r="D80" s="195"/>
      <c r="E80" s="82"/>
      <c r="F80" s="100">
        <f t="shared" si="4"/>
        <v>0</v>
      </c>
      <c r="G80" s="100" t="str">
        <f t="shared" si="3"/>
        <v/>
      </c>
      <c r="H80" s="62"/>
      <c r="L80" s="62"/>
      <c r="M80" s="62"/>
      <c r="N80" s="63"/>
    </row>
    <row r="81" spans="1:14" hidden="1" outlineLevel="1" x14ac:dyDescent="0.25">
      <c r="A81" s="78" t="s">
        <v>229</v>
      </c>
      <c r="B81" s="113" t="s">
        <v>230</v>
      </c>
      <c r="C81" s="195"/>
      <c r="D81" s="195"/>
      <c r="E81" s="82"/>
      <c r="F81" s="100">
        <f t="shared" si="4"/>
        <v>0</v>
      </c>
      <c r="G81" s="100" t="str">
        <f t="shared" si="3"/>
        <v/>
      </c>
      <c r="H81" s="62"/>
      <c r="L81" s="62"/>
      <c r="M81" s="62"/>
      <c r="N81" s="63"/>
    </row>
    <row r="82" spans="1:14" hidden="1" outlineLevel="1" x14ac:dyDescent="0.25">
      <c r="A82" s="78" t="s">
        <v>231</v>
      </c>
      <c r="B82" s="113" t="s">
        <v>232</v>
      </c>
      <c r="C82" s="195"/>
      <c r="D82" s="195"/>
      <c r="E82" s="82"/>
      <c r="F82" s="100">
        <f t="shared" si="4"/>
        <v>0</v>
      </c>
      <c r="G82" s="100" t="str">
        <f t="shared" si="3"/>
        <v/>
      </c>
      <c r="H82" s="62"/>
      <c r="L82" s="62"/>
      <c r="M82" s="62"/>
      <c r="N82" s="63"/>
    </row>
    <row r="83" spans="1:14" hidden="1" outlineLevel="1" x14ac:dyDescent="0.25">
      <c r="A83" s="78" t="s">
        <v>233</v>
      </c>
      <c r="B83" s="115"/>
      <c r="C83" s="99"/>
      <c r="D83" s="99"/>
      <c r="E83" s="82"/>
      <c r="F83" s="101"/>
      <c r="G83" s="101"/>
      <c r="H83" s="62"/>
      <c r="L83" s="62"/>
      <c r="M83" s="62"/>
      <c r="N83" s="63"/>
    </row>
    <row r="84" spans="1:14" hidden="1" outlineLevel="1" x14ac:dyDescent="0.25">
      <c r="A84" s="78" t="s">
        <v>234</v>
      </c>
      <c r="B84" s="115"/>
      <c r="C84" s="99"/>
      <c r="D84" s="99"/>
      <c r="E84" s="82"/>
      <c r="F84" s="101"/>
      <c r="G84" s="101"/>
      <c r="H84" s="62"/>
      <c r="L84" s="62"/>
      <c r="M84" s="62"/>
      <c r="N84" s="63"/>
    </row>
    <row r="85" spans="1:14" hidden="1" outlineLevel="1" x14ac:dyDescent="0.25">
      <c r="A85" s="78" t="s">
        <v>235</v>
      </c>
      <c r="B85" s="115"/>
      <c r="C85" s="99"/>
      <c r="D85" s="99"/>
      <c r="E85" s="82"/>
      <c r="F85" s="101"/>
      <c r="G85" s="101"/>
      <c r="H85" s="62"/>
      <c r="L85" s="62"/>
      <c r="M85" s="62"/>
      <c r="N85" s="63"/>
    </row>
    <row r="86" spans="1:14" hidden="1" outlineLevel="1" x14ac:dyDescent="0.25">
      <c r="A86" s="78" t="s">
        <v>236</v>
      </c>
      <c r="B86" s="116"/>
      <c r="C86" s="99"/>
      <c r="D86" s="99"/>
      <c r="E86" s="82"/>
      <c r="F86" s="101">
        <f t="shared" si="4"/>
        <v>0</v>
      </c>
      <c r="G86" s="101" t="str">
        <f t="shared" si="3"/>
        <v/>
      </c>
      <c r="H86" s="62"/>
      <c r="L86" s="62"/>
      <c r="M86" s="62"/>
      <c r="N86" s="63"/>
    </row>
    <row r="87" spans="1:14" hidden="1" outlineLevel="1" x14ac:dyDescent="0.25">
      <c r="A87" s="78" t="s">
        <v>237</v>
      </c>
      <c r="B87" s="115"/>
      <c r="C87" s="99"/>
      <c r="D87" s="99"/>
      <c r="E87" s="82"/>
      <c r="F87" s="101">
        <f t="shared" si="4"/>
        <v>0</v>
      </c>
      <c r="G87" s="101" t="str">
        <f t="shared" si="3"/>
        <v/>
      </c>
      <c r="H87" s="62"/>
      <c r="L87" s="62"/>
      <c r="M87" s="62"/>
      <c r="N87" s="63"/>
    </row>
    <row r="88" spans="1:14" ht="15" customHeight="1" collapsed="1" x14ac:dyDescent="0.25">
      <c r="A88" s="87"/>
      <c r="B88" s="88" t="s">
        <v>238</v>
      </c>
      <c r="C88" s="107" t="s">
        <v>239</v>
      </c>
      <c r="D88" s="107" t="s">
        <v>240</v>
      </c>
      <c r="E88" s="89"/>
      <c r="F88" s="90" t="s">
        <v>241</v>
      </c>
      <c r="G88" s="87" t="s">
        <v>242</v>
      </c>
      <c r="H88" s="62"/>
      <c r="L88" s="62"/>
      <c r="M88" s="62"/>
      <c r="N88" s="63"/>
    </row>
    <row r="89" spans="1:14" x14ac:dyDescent="0.25">
      <c r="A89" s="78" t="s">
        <v>243</v>
      </c>
      <c r="B89" s="91" t="s">
        <v>244</v>
      </c>
      <c r="C89" s="215">
        <v>2.74</v>
      </c>
      <c r="D89" s="215">
        <v>3.51</v>
      </c>
      <c r="E89" s="108"/>
      <c r="F89" s="222"/>
      <c r="G89" s="223"/>
      <c r="H89" s="62"/>
      <c r="L89" s="62"/>
      <c r="M89" s="62"/>
      <c r="N89" s="63"/>
    </row>
    <row r="90" spans="1:14" x14ac:dyDescent="0.25">
      <c r="A90" s="78"/>
      <c r="B90" s="91"/>
      <c r="C90" s="215"/>
      <c r="D90" s="215"/>
      <c r="E90" s="108"/>
      <c r="F90" s="222"/>
      <c r="G90" s="223"/>
      <c r="H90" s="62"/>
      <c r="L90" s="62"/>
      <c r="M90" s="62"/>
      <c r="N90" s="63"/>
    </row>
    <row r="91" spans="1:14" x14ac:dyDescent="0.25">
      <c r="A91" s="78"/>
      <c r="B91" s="91" t="s">
        <v>245</v>
      </c>
      <c r="C91" s="221"/>
      <c r="D91" s="221"/>
      <c r="E91" s="108"/>
      <c r="F91" s="223"/>
      <c r="G91" s="223"/>
      <c r="H91" s="62"/>
      <c r="L91" s="62"/>
      <c r="M91" s="62"/>
      <c r="N91" s="63"/>
    </row>
    <row r="92" spans="1:14" x14ac:dyDescent="0.25">
      <c r="A92" s="78" t="s">
        <v>246</v>
      </c>
      <c r="B92" s="91" t="s">
        <v>207</v>
      </c>
      <c r="C92" s="215"/>
      <c r="D92" s="215"/>
      <c r="E92" s="108"/>
      <c r="F92" s="223"/>
      <c r="G92" s="223"/>
      <c r="H92" s="62"/>
      <c r="L92" s="62"/>
      <c r="M92" s="62"/>
      <c r="N92" s="63"/>
    </row>
    <row r="93" spans="1:14" x14ac:dyDescent="0.25">
      <c r="A93" s="78" t="s">
        <v>247</v>
      </c>
      <c r="B93" s="110" t="s">
        <v>209</v>
      </c>
      <c r="C93" s="166">
        <v>9588</v>
      </c>
      <c r="D93" s="166">
        <v>9588</v>
      </c>
      <c r="E93" s="111"/>
      <c r="F93" s="100">
        <f>IF($C$100=0,"",IF(C93="[for completion]","",IF(C93="","",C93/$C$100)))</f>
        <v>0.13417671919169302</v>
      </c>
      <c r="G93" s="100">
        <f>IF($D$100=0,"",IF(D93="[Mark as ND1 if not relevant]","",IF(D93="","",D93/$D$100)))</f>
        <v>0.13417671919169302</v>
      </c>
      <c r="H93" s="62"/>
      <c r="L93" s="62"/>
      <c r="M93" s="62"/>
      <c r="N93" s="63"/>
    </row>
    <row r="94" spans="1:14" x14ac:dyDescent="0.25">
      <c r="A94" s="78" t="s">
        <v>248</v>
      </c>
      <c r="B94" s="110" t="s">
        <v>211</v>
      </c>
      <c r="C94" s="166">
        <v>13250</v>
      </c>
      <c r="D94" s="166">
        <v>13250</v>
      </c>
      <c r="E94" s="111"/>
      <c r="F94" s="100">
        <f t="shared" ref="F94:F99" si="5">IF($C$100=0,"",IF(C94="[for completion]","",IF(C94="","",C94/$C$100)))</f>
        <v>0.18542360547454448</v>
      </c>
      <c r="G94" s="100">
        <f t="shared" ref="G94:G99" si="6">IF($D$100=0,"",IF(D94="[Mark as ND1 if not relevant]","",IF(D94="","",D94/$D$100)))</f>
        <v>0.18542360547454448</v>
      </c>
      <c r="H94" s="62"/>
      <c r="L94" s="62"/>
      <c r="M94" s="62"/>
      <c r="N94" s="63"/>
    </row>
    <row r="95" spans="1:14" x14ac:dyDescent="0.25">
      <c r="A95" s="78" t="s">
        <v>249</v>
      </c>
      <c r="B95" s="110" t="s">
        <v>213</v>
      </c>
      <c r="C95" s="166">
        <v>15050</v>
      </c>
      <c r="D95" s="166">
        <v>0</v>
      </c>
      <c r="E95" s="111"/>
      <c r="F95" s="100">
        <f t="shared" si="5"/>
        <v>0.21061322735033167</v>
      </c>
      <c r="G95" s="100">
        <f t="shared" si="6"/>
        <v>0</v>
      </c>
      <c r="H95" s="62"/>
      <c r="L95" s="62"/>
      <c r="M95" s="62"/>
      <c r="N95" s="63"/>
    </row>
    <row r="96" spans="1:14" x14ac:dyDescent="0.25">
      <c r="A96" s="78" t="s">
        <v>250</v>
      </c>
      <c r="B96" s="110" t="s">
        <v>215</v>
      </c>
      <c r="C96" s="166">
        <v>15750</v>
      </c>
      <c r="D96" s="166">
        <v>15050</v>
      </c>
      <c r="E96" s="111"/>
      <c r="F96" s="100">
        <f t="shared" si="5"/>
        <v>0.22040919141313778</v>
      </c>
      <c r="G96" s="100">
        <f t="shared" si="6"/>
        <v>0.21061322735033167</v>
      </c>
      <c r="H96" s="62"/>
      <c r="L96" s="62"/>
      <c r="M96" s="62"/>
      <c r="N96" s="63"/>
    </row>
    <row r="97" spans="1:14" x14ac:dyDescent="0.25">
      <c r="A97" s="78" t="s">
        <v>251</v>
      </c>
      <c r="B97" s="110" t="s">
        <v>217</v>
      </c>
      <c r="C97" s="166">
        <v>13700</v>
      </c>
      <c r="D97" s="166">
        <v>15750</v>
      </c>
      <c r="E97" s="111"/>
      <c r="F97" s="100">
        <f t="shared" si="5"/>
        <v>0.19172101094349128</v>
      </c>
      <c r="G97" s="100">
        <f t="shared" si="6"/>
        <v>0.22040919141313778</v>
      </c>
      <c r="H97" s="62"/>
      <c r="L97" s="62"/>
      <c r="M97" s="62"/>
    </row>
    <row r="98" spans="1:14" x14ac:dyDescent="0.25">
      <c r="A98" s="78" t="s">
        <v>252</v>
      </c>
      <c r="B98" s="110" t="s">
        <v>219</v>
      </c>
      <c r="C98" s="166">
        <v>4120</v>
      </c>
      <c r="D98" s="166">
        <v>17820</v>
      </c>
      <c r="E98" s="111"/>
      <c r="F98" s="100">
        <f t="shared" si="5"/>
        <v>5.7656245626801758E-2</v>
      </c>
      <c r="G98" s="100">
        <f t="shared" si="6"/>
        <v>0.24937725657029303</v>
      </c>
      <c r="H98" s="62"/>
      <c r="L98" s="62"/>
      <c r="M98" s="62"/>
    </row>
    <row r="99" spans="1:14" x14ac:dyDescent="0.25">
      <c r="A99" s="78" t="s">
        <v>253</v>
      </c>
      <c r="B99" s="110" t="s">
        <v>221</v>
      </c>
      <c r="C99" s="166">
        <v>0</v>
      </c>
      <c r="D99" s="166">
        <v>0</v>
      </c>
      <c r="E99" s="111"/>
      <c r="F99" s="100">
        <f t="shared" si="5"/>
        <v>0</v>
      </c>
      <c r="G99" s="100">
        <f t="shared" si="6"/>
        <v>0</v>
      </c>
      <c r="H99" s="62"/>
      <c r="L99" s="62"/>
      <c r="M99" s="62"/>
    </row>
    <row r="100" spans="1:14" x14ac:dyDescent="0.25">
      <c r="A100" s="78" t="s">
        <v>254</v>
      </c>
      <c r="B100" s="112" t="s">
        <v>191</v>
      </c>
      <c r="C100" s="103">
        <f>SUM(C93:C99)</f>
        <v>71458</v>
      </c>
      <c r="D100" s="103">
        <f>SUM(D93:D99)</f>
        <v>71458</v>
      </c>
      <c r="E100" s="82"/>
      <c r="F100" s="104">
        <f>SUM(F93:F99)</f>
        <v>0.99999999999999989</v>
      </c>
      <c r="G100" s="104">
        <f>SUM(G93:G99)</f>
        <v>1</v>
      </c>
      <c r="H100" s="62"/>
      <c r="L100" s="62"/>
      <c r="M100" s="62"/>
    </row>
    <row r="101" spans="1:14" hidden="1" outlineLevel="1" x14ac:dyDescent="0.25">
      <c r="A101" s="78" t="s">
        <v>255</v>
      </c>
      <c r="B101" s="113" t="s">
        <v>224</v>
      </c>
      <c r="C101" s="195"/>
      <c r="D101" s="195"/>
      <c r="E101" s="82"/>
      <c r="F101" s="100">
        <f>IF($C$100=0,"",IF(C101="[for completion]","",C101/$C$100))</f>
        <v>0</v>
      </c>
      <c r="G101" s="100">
        <f>IF($D$100=0,"",IF(D101="[for completion]","",D101/$D$100))</f>
        <v>0</v>
      </c>
      <c r="H101" s="62"/>
      <c r="L101" s="62"/>
      <c r="M101" s="62"/>
    </row>
    <row r="102" spans="1:14" hidden="1" outlineLevel="1" x14ac:dyDescent="0.25">
      <c r="A102" s="78" t="s">
        <v>256</v>
      </c>
      <c r="B102" s="113" t="s">
        <v>226</v>
      </c>
      <c r="C102" s="195"/>
      <c r="D102" s="195"/>
      <c r="E102" s="82"/>
      <c r="F102" s="100">
        <f>IF($C$100=0,"",IF(C102="[for completion]","",C102/$C$100))</f>
        <v>0</v>
      </c>
      <c r="G102" s="100">
        <f>IF($D$100=0,"",IF(D102="[for completion]","",D102/$D$100))</f>
        <v>0</v>
      </c>
      <c r="H102" s="62"/>
      <c r="L102" s="62"/>
      <c r="M102" s="62"/>
    </row>
    <row r="103" spans="1:14" hidden="1" outlineLevel="1" x14ac:dyDescent="0.25">
      <c r="A103" s="78" t="s">
        <v>257</v>
      </c>
      <c r="B103" s="113" t="s">
        <v>228</v>
      </c>
      <c r="C103" s="195"/>
      <c r="D103" s="195"/>
      <c r="E103" s="82"/>
      <c r="F103" s="100">
        <f>IF($C$100=0,"",IF(C103="[for completion]","",C103/$C$100))</f>
        <v>0</v>
      </c>
      <c r="G103" s="100">
        <f>IF($D$100=0,"",IF(D103="[for completion]","",D103/$D$100))</f>
        <v>0</v>
      </c>
      <c r="H103" s="62"/>
      <c r="L103" s="62"/>
      <c r="M103" s="62"/>
    </row>
    <row r="104" spans="1:14" hidden="1" outlineLevel="1" x14ac:dyDescent="0.25">
      <c r="A104" s="78" t="s">
        <v>258</v>
      </c>
      <c r="B104" s="113" t="s">
        <v>230</v>
      </c>
      <c r="C104" s="195"/>
      <c r="D104" s="195"/>
      <c r="E104" s="82"/>
      <c r="F104" s="100">
        <f>IF($C$100=0,"",IF(C104="[for completion]","",C104/$C$100))</f>
        <v>0</v>
      </c>
      <c r="G104" s="100">
        <f>IF($D$100=0,"",IF(D104="[for completion]","",D104/$D$100))</f>
        <v>0</v>
      </c>
      <c r="H104" s="62"/>
      <c r="L104" s="62"/>
      <c r="M104" s="62"/>
    </row>
    <row r="105" spans="1:14" hidden="1" outlineLevel="1" x14ac:dyDescent="0.25">
      <c r="A105" s="78" t="s">
        <v>259</v>
      </c>
      <c r="B105" s="113" t="s">
        <v>232</v>
      </c>
      <c r="C105" s="195"/>
      <c r="D105" s="195"/>
      <c r="E105" s="82"/>
      <c r="F105" s="100">
        <f>IF($C$100=0,"",IF(C105="[for completion]","",C105/$C$100))</f>
        <v>0</v>
      </c>
      <c r="G105" s="100">
        <f>IF($D$100=0,"",IF(D105="[for completion]","",D105/$D$100))</f>
        <v>0</v>
      </c>
      <c r="H105" s="62"/>
      <c r="L105" s="62"/>
      <c r="M105" s="62"/>
    </row>
    <row r="106" spans="1:14" hidden="1" outlineLevel="1" x14ac:dyDescent="0.25">
      <c r="A106" s="78" t="s">
        <v>260</v>
      </c>
      <c r="B106" s="115"/>
      <c r="C106" s="99"/>
      <c r="D106" s="99"/>
      <c r="E106" s="82"/>
      <c r="F106" s="101"/>
      <c r="G106" s="101"/>
      <c r="H106" s="62"/>
      <c r="L106" s="62"/>
      <c r="M106" s="62"/>
    </row>
    <row r="107" spans="1:14" hidden="1" outlineLevel="1" x14ac:dyDescent="0.25">
      <c r="A107" s="78" t="s">
        <v>261</v>
      </c>
      <c r="B107" s="115"/>
      <c r="C107" s="99"/>
      <c r="D107" s="99"/>
      <c r="E107" s="82"/>
      <c r="F107" s="101"/>
      <c r="G107" s="101"/>
      <c r="H107" s="62"/>
      <c r="L107" s="62"/>
      <c r="M107" s="62"/>
    </row>
    <row r="108" spans="1:14" hidden="1" outlineLevel="1" x14ac:dyDescent="0.25">
      <c r="A108" s="78" t="s">
        <v>262</v>
      </c>
      <c r="B108" s="116"/>
      <c r="C108" s="99"/>
      <c r="D108" s="99"/>
      <c r="E108" s="82"/>
      <c r="F108" s="101"/>
      <c r="G108" s="101"/>
      <c r="H108" s="62"/>
      <c r="L108" s="62"/>
      <c r="M108" s="62"/>
    </row>
    <row r="109" spans="1:14" hidden="1" outlineLevel="1" x14ac:dyDescent="0.25">
      <c r="A109" s="78" t="s">
        <v>263</v>
      </c>
      <c r="B109" s="115"/>
      <c r="C109" s="99"/>
      <c r="D109" s="99"/>
      <c r="E109" s="82"/>
      <c r="F109" s="101"/>
      <c r="G109" s="101"/>
      <c r="H109" s="62"/>
      <c r="L109" s="62"/>
      <c r="M109" s="62"/>
    </row>
    <row r="110" spans="1:14" hidden="1" outlineLevel="1" x14ac:dyDescent="0.25">
      <c r="A110" s="78" t="s">
        <v>264</v>
      </c>
      <c r="B110" s="115"/>
      <c r="C110" s="99"/>
      <c r="D110" s="99"/>
      <c r="E110" s="82"/>
      <c r="F110" s="101"/>
      <c r="G110" s="101"/>
      <c r="H110" s="62"/>
      <c r="L110" s="62"/>
      <c r="M110" s="62"/>
    </row>
    <row r="111" spans="1:14" ht="15" customHeight="1" collapsed="1" x14ac:dyDescent="0.25">
      <c r="A111" s="87"/>
      <c r="B111" s="117" t="s">
        <v>265</v>
      </c>
      <c r="C111" s="90" t="s">
        <v>266</v>
      </c>
      <c r="D111" s="90" t="s">
        <v>267</v>
      </c>
      <c r="E111" s="89"/>
      <c r="F111" s="90" t="s">
        <v>268</v>
      </c>
      <c r="G111" s="90" t="s">
        <v>269</v>
      </c>
      <c r="H111" s="62"/>
      <c r="L111" s="62"/>
      <c r="M111" s="62"/>
    </row>
    <row r="112" spans="1:14" s="61" customFormat="1" x14ac:dyDescent="0.25">
      <c r="A112" s="78" t="s">
        <v>270</v>
      </c>
      <c r="B112" s="91" t="s">
        <v>271</v>
      </c>
      <c r="C112" s="166">
        <v>0</v>
      </c>
      <c r="D112" s="166">
        <v>0</v>
      </c>
      <c r="E112" s="101"/>
      <c r="F112" s="100">
        <f t="shared" ref="F112:F136" si="7">IF($C$131=0,"",IF(C112="[for completion]","",IF(C112="","",C112/$C$131)))</f>
        <v>0</v>
      </c>
      <c r="G112" s="100">
        <f t="shared" ref="G112:G136" si="8">IF($D$131=0,"",IF(D112="[for completion]","",IF(D112="","",D112/$D$131)))</f>
        <v>0</v>
      </c>
      <c r="I112" s="65"/>
      <c r="J112" s="65"/>
      <c r="K112" s="65"/>
      <c r="L112" s="62" t="s">
        <v>272</v>
      </c>
      <c r="M112" s="62"/>
      <c r="N112" s="62"/>
    </row>
    <row r="113" spans="1:14" s="61" customFormat="1" x14ac:dyDescent="0.25">
      <c r="A113" s="78" t="s">
        <v>273</v>
      </c>
      <c r="B113" s="91" t="s">
        <v>274</v>
      </c>
      <c r="C113" s="166">
        <v>0</v>
      </c>
      <c r="D113" s="166">
        <v>0</v>
      </c>
      <c r="E113" s="101"/>
      <c r="F113" s="100">
        <f t="shared" si="7"/>
        <v>0</v>
      </c>
      <c r="G113" s="100">
        <f t="shared" si="8"/>
        <v>0</v>
      </c>
      <c r="I113" s="65"/>
      <c r="J113" s="65"/>
      <c r="K113" s="65"/>
      <c r="L113" s="82" t="s">
        <v>274</v>
      </c>
      <c r="M113" s="62"/>
      <c r="N113" s="62"/>
    </row>
    <row r="114" spans="1:14" s="61" customFormat="1" x14ac:dyDescent="0.25">
      <c r="A114" s="78" t="s">
        <v>275</v>
      </c>
      <c r="B114" s="91" t="s">
        <v>276</v>
      </c>
      <c r="C114" s="166">
        <v>0</v>
      </c>
      <c r="D114" s="166">
        <v>0</v>
      </c>
      <c r="E114" s="101"/>
      <c r="F114" s="100">
        <f t="shared" si="7"/>
        <v>0</v>
      </c>
      <c r="G114" s="100">
        <f t="shared" si="8"/>
        <v>0</v>
      </c>
      <c r="I114" s="65"/>
      <c r="J114" s="65"/>
      <c r="K114" s="65"/>
      <c r="L114" s="82" t="s">
        <v>276</v>
      </c>
      <c r="M114" s="62"/>
      <c r="N114" s="62"/>
    </row>
    <row r="115" spans="1:14" s="61" customFormat="1" x14ac:dyDescent="0.25">
      <c r="A115" s="78" t="s">
        <v>277</v>
      </c>
      <c r="B115" s="91" t="s">
        <v>278</v>
      </c>
      <c r="C115" s="166">
        <v>0</v>
      </c>
      <c r="D115" s="166">
        <v>0</v>
      </c>
      <c r="E115" s="101"/>
      <c r="F115" s="100">
        <f t="shared" si="7"/>
        <v>0</v>
      </c>
      <c r="G115" s="100">
        <f t="shared" si="8"/>
        <v>0</v>
      </c>
      <c r="I115" s="65"/>
      <c r="J115" s="65"/>
      <c r="K115" s="65"/>
      <c r="L115" s="82" t="s">
        <v>278</v>
      </c>
      <c r="M115" s="62"/>
      <c r="N115" s="62"/>
    </row>
    <row r="116" spans="1:14" s="61" customFormat="1" x14ac:dyDescent="0.25">
      <c r="A116" s="78" t="s">
        <v>279</v>
      </c>
      <c r="B116" s="91" t="s">
        <v>280</v>
      </c>
      <c r="C116" s="166">
        <v>0</v>
      </c>
      <c r="D116" s="166">
        <v>0</v>
      </c>
      <c r="E116" s="101"/>
      <c r="F116" s="100">
        <f t="shared" si="7"/>
        <v>0</v>
      </c>
      <c r="G116" s="100">
        <f t="shared" si="8"/>
        <v>0</v>
      </c>
      <c r="I116" s="65"/>
      <c r="J116" s="65"/>
      <c r="K116" s="65"/>
      <c r="L116" s="82" t="s">
        <v>280</v>
      </c>
      <c r="M116" s="62"/>
      <c r="N116" s="62"/>
    </row>
    <row r="117" spans="1:14" s="61" customFormat="1" x14ac:dyDescent="0.25">
      <c r="A117" s="78" t="s">
        <v>281</v>
      </c>
      <c r="B117" s="91" t="s">
        <v>282</v>
      </c>
      <c r="C117" s="166">
        <v>0</v>
      </c>
      <c r="D117" s="166">
        <v>0</v>
      </c>
      <c r="E117" s="82"/>
      <c r="F117" s="100">
        <f t="shared" si="7"/>
        <v>0</v>
      </c>
      <c r="G117" s="100">
        <f t="shared" si="8"/>
        <v>0</v>
      </c>
      <c r="I117" s="65"/>
      <c r="J117" s="65"/>
      <c r="K117" s="65"/>
      <c r="L117" s="82" t="s">
        <v>282</v>
      </c>
      <c r="M117" s="62"/>
      <c r="N117" s="62"/>
    </row>
    <row r="118" spans="1:14" x14ac:dyDescent="0.25">
      <c r="A118" s="78" t="s">
        <v>283</v>
      </c>
      <c r="B118" s="91" t="s">
        <v>284</v>
      </c>
      <c r="C118" s="166">
        <v>0</v>
      </c>
      <c r="D118" s="166">
        <v>0</v>
      </c>
      <c r="E118" s="82"/>
      <c r="F118" s="100">
        <f t="shared" si="7"/>
        <v>0</v>
      </c>
      <c r="G118" s="100">
        <f t="shared" si="8"/>
        <v>0</v>
      </c>
      <c r="L118" s="82" t="s">
        <v>284</v>
      </c>
      <c r="M118" s="62"/>
    </row>
    <row r="119" spans="1:14" x14ac:dyDescent="0.25">
      <c r="A119" s="78" t="s">
        <v>285</v>
      </c>
      <c r="B119" s="91" t="s">
        <v>286</v>
      </c>
      <c r="C119" s="166">
        <v>0</v>
      </c>
      <c r="D119" s="166">
        <v>0</v>
      </c>
      <c r="E119" s="82"/>
      <c r="F119" s="100">
        <f t="shared" si="7"/>
        <v>0</v>
      </c>
      <c r="G119" s="100">
        <f t="shared" si="8"/>
        <v>0</v>
      </c>
      <c r="L119" s="82" t="s">
        <v>286</v>
      </c>
      <c r="M119" s="62"/>
    </row>
    <row r="120" spans="1:14" x14ac:dyDescent="0.25">
      <c r="A120" s="78" t="s">
        <v>287</v>
      </c>
      <c r="B120" s="91" t="s">
        <v>288</v>
      </c>
      <c r="C120" s="166">
        <v>0</v>
      </c>
      <c r="D120" s="166">
        <v>0</v>
      </c>
      <c r="E120" s="82"/>
      <c r="F120" s="100">
        <f t="shared" si="7"/>
        <v>0</v>
      </c>
      <c r="G120" s="100">
        <f t="shared" si="8"/>
        <v>0</v>
      </c>
      <c r="L120" s="82" t="s">
        <v>288</v>
      </c>
      <c r="M120" s="62"/>
    </row>
    <row r="121" spans="1:14" x14ac:dyDescent="0.25">
      <c r="A121" s="78" t="s">
        <v>289</v>
      </c>
      <c r="B121" s="78" t="s">
        <v>290</v>
      </c>
      <c r="C121" s="166">
        <v>0</v>
      </c>
      <c r="D121" s="166">
        <v>0</v>
      </c>
      <c r="F121" s="100">
        <f t="shared" si="7"/>
        <v>0</v>
      </c>
      <c r="G121" s="100">
        <f t="shared" si="8"/>
        <v>0</v>
      </c>
      <c r="L121" s="82"/>
      <c r="M121" s="62"/>
    </row>
    <row r="122" spans="1:14" x14ac:dyDescent="0.25">
      <c r="A122" s="78" t="s">
        <v>291</v>
      </c>
      <c r="B122" s="91" t="s">
        <v>292</v>
      </c>
      <c r="C122" s="166">
        <v>0</v>
      </c>
      <c r="D122" s="166">
        <v>0</v>
      </c>
      <c r="E122" s="82"/>
      <c r="F122" s="100">
        <f t="shared" si="7"/>
        <v>0</v>
      </c>
      <c r="G122" s="100">
        <f t="shared" si="8"/>
        <v>0</v>
      </c>
      <c r="L122" s="82" t="s">
        <v>293</v>
      </c>
      <c r="M122" s="62"/>
    </row>
    <row r="123" spans="1:14" x14ac:dyDescent="0.25">
      <c r="A123" s="78" t="s">
        <v>294</v>
      </c>
      <c r="B123" s="91" t="s">
        <v>293</v>
      </c>
      <c r="C123" s="166">
        <v>0</v>
      </c>
      <c r="D123" s="166">
        <v>0</v>
      </c>
      <c r="E123" s="82"/>
      <c r="F123" s="100">
        <f t="shared" si="7"/>
        <v>0</v>
      </c>
      <c r="G123" s="100">
        <f t="shared" si="8"/>
        <v>0</v>
      </c>
      <c r="L123" s="82" t="s">
        <v>295</v>
      </c>
      <c r="M123" s="62"/>
    </row>
    <row r="124" spans="1:14" x14ac:dyDescent="0.25">
      <c r="A124" s="78" t="s">
        <v>296</v>
      </c>
      <c r="B124" s="91" t="s">
        <v>295</v>
      </c>
      <c r="C124" s="166">
        <v>0</v>
      </c>
      <c r="D124" s="166">
        <v>0</v>
      </c>
      <c r="E124" s="82"/>
      <c r="F124" s="100">
        <f t="shared" si="7"/>
        <v>0</v>
      </c>
      <c r="G124" s="100">
        <f t="shared" si="8"/>
        <v>0</v>
      </c>
      <c r="L124" s="111" t="s">
        <v>297</v>
      </c>
      <c r="M124" s="62"/>
    </row>
    <row r="125" spans="1:14" x14ac:dyDescent="0.25">
      <c r="A125" s="78" t="s">
        <v>298</v>
      </c>
      <c r="B125" s="78" t="s">
        <v>299</v>
      </c>
      <c r="C125" s="166">
        <v>0</v>
      </c>
      <c r="D125" s="166">
        <v>0</v>
      </c>
      <c r="E125" s="82"/>
      <c r="F125" s="100">
        <f t="shared" si="7"/>
        <v>0</v>
      </c>
      <c r="G125" s="100">
        <f t="shared" si="8"/>
        <v>0</v>
      </c>
      <c r="L125" s="82" t="s">
        <v>300</v>
      </c>
      <c r="M125" s="62"/>
    </row>
    <row r="126" spans="1:14" x14ac:dyDescent="0.25">
      <c r="A126" s="78" t="s">
        <v>301</v>
      </c>
      <c r="B126" s="110" t="s">
        <v>297</v>
      </c>
      <c r="C126" s="166">
        <v>0</v>
      </c>
      <c r="D126" s="166">
        <v>0</v>
      </c>
      <c r="E126" s="82"/>
      <c r="F126" s="100">
        <f t="shared" si="7"/>
        <v>0</v>
      </c>
      <c r="G126" s="100">
        <f t="shared" si="8"/>
        <v>0</v>
      </c>
      <c r="H126" s="63"/>
      <c r="L126" s="82" t="s">
        <v>302</v>
      </c>
      <c r="M126" s="62"/>
    </row>
    <row r="127" spans="1:14" x14ac:dyDescent="0.25">
      <c r="A127" s="78" t="s">
        <v>303</v>
      </c>
      <c r="B127" s="91" t="s">
        <v>300</v>
      </c>
      <c r="C127" s="166">
        <v>93601</v>
      </c>
      <c r="D127" s="166">
        <f>C127</f>
        <v>93601</v>
      </c>
      <c r="E127" s="82"/>
      <c r="F127" s="100">
        <f t="shared" si="7"/>
        <v>1</v>
      </c>
      <c r="G127" s="100">
        <f t="shared" si="8"/>
        <v>1</v>
      </c>
      <c r="H127" s="62"/>
      <c r="L127" s="82" t="s">
        <v>304</v>
      </c>
      <c r="M127" s="62"/>
    </row>
    <row r="128" spans="1:14" x14ac:dyDescent="0.25">
      <c r="A128" s="78" t="s">
        <v>305</v>
      </c>
      <c r="B128" s="91" t="s">
        <v>302</v>
      </c>
      <c r="C128" s="166">
        <v>0</v>
      </c>
      <c r="D128" s="166">
        <v>0</v>
      </c>
      <c r="E128" s="82"/>
      <c r="F128" s="100">
        <f t="shared" si="7"/>
        <v>0</v>
      </c>
      <c r="G128" s="100">
        <f t="shared" si="8"/>
        <v>0</v>
      </c>
      <c r="H128" s="62"/>
      <c r="L128" s="62"/>
      <c r="M128" s="62"/>
    </row>
    <row r="129" spans="1:14" x14ac:dyDescent="0.25">
      <c r="A129" s="78" t="s">
        <v>306</v>
      </c>
      <c r="B129" s="91" t="s">
        <v>304</v>
      </c>
      <c r="C129" s="166">
        <v>0</v>
      </c>
      <c r="D129" s="166">
        <v>0</v>
      </c>
      <c r="E129" s="82"/>
      <c r="F129" s="100">
        <f t="shared" si="7"/>
        <v>0</v>
      </c>
      <c r="G129" s="100">
        <f t="shared" si="8"/>
        <v>0</v>
      </c>
      <c r="H129" s="62"/>
      <c r="L129" s="62"/>
      <c r="M129" s="62"/>
    </row>
    <row r="130" spans="1:14" outlineLevel="1" x14ac:dyDescent="0.25">
      <c r="A130" s="78" t="s">
        <v>307</v>
      </c>
      <c r="B130" s="91" t="s">
        <v>189</v>
      </c>
      <c r="C130" s="166">
        <v>0</v>
      </c>
      <c r="D130" s="166">
        <v>0</v>
      </c>
      <c r="E130" s="82"/>
      <c r="F130" s="100">
        <f t="shared" si="7"/>
        <v>0</v>
      </c>
      <c r="G130" s="100">
        <f t="shared" si="8"/>
        <v>0</v>
      </c>
      <c r="H130" s="62"/>
      <c r="L130" s="62"/>
      <c r="M130" s="62"/>
    </row>
    <row r="131" spans="1:14" outlineLevel="1" x14ac:dyDescent="0.25">
      <c r="A131" s="78" t="s">
        <v>308</v>
      </c>
      <c r="B131" s="112" t="s">
        <v>191</v>
      </c>
      <c r="C131" s="118">
        <f>SUM(C112:C130)</f>
        <v>93601</v>
      </c>
      <c r="D131" s="118">
        <f>SUM(D112:D130)</f>
        <v>93601</v>
      </c>
      <c r="E131" s="82"/>
      <c r="F131" s="100">
        <f>SUM(F112:F130)</f>
        <v>1</v>
      </c>
      <c r="G131" s="100">
        <f>SUM(G112:G130)</f>
        <v>1</v>
      </c>
      <c r="H131" s="62"/>
      <c r="L131" s="62"/>
      <c r="M131" s="62"/>
    </row>
    <row r="132" spans="1:14" hidden="1" outlineLevel="1" x14ac:dyDescent="0.25">
      <c r="A132" s="78" t="s">
        <v>309</v>
      </c>
      <c r="B132" s="105" t="s">
        <v>193</v>
      </c>
      <c r="C132" s="166"/>
      <c r="D132" s="166"/>
      <c r="E132" s="82"/>
      <c r="F132" s="100" t="str">
        <f t="shared" si="7"/>
        <v/>
      </c>
      <c r="G132" s="100" t="str">
        <f t="shared" si="8"/>
        <v/>
      </c>
      <c r="H132" s="62"/>
      <c r="L132" s="62"/>
      <c r="M132" s="62"/>
    </row>
    <row r="133" spans="1:14" hidden="1" outlineLevel="1" x14ac:dyDescent="0.25">
      <c r="A133" s="78" t="s">
        <v>310</v>
      </c>
      <c r="B133" s="105" t="s">
        <v>193</v>
      </c>
      <c r="C133" s="166"/>
      <c r="D133" s="166"/>
      <c r="E133" s="82"/>
      <c r="F133" s="100" t="str">
        <f t="shared" si="7"/>
        <v/>
      </c>
      <c r="G133" s="100" t="str">
        <f t="shared" si="8"/>
        <v/>
      </c>
      <c r="H133" s="62"/>
      <c r="L133" s="62"/>
      <c r="M133" s="62"/>
    </row>
    <row r="134" spans="1:14" hidden="1" outlineLevel="1" x14ac:dyDescent="0.25">
      <c r="A134" s="78" t="s">
        <v>311</v>
      </c>
      <c r="B134" s="105" t="s">
        <v>193</v>
      </c>
      <c r="C134" s="166"/>
      <c r="D134" s="166"/>
      <c r="E134" s="82"/>
      <c r="F134" s="100" t="str">
        <f t="shared" si="7"/>
        <v/>
      </c>
      <c r="G134" s="100" t="str">
        <f t="shared" si="8"/>
        <v/>
      </c>
      <c r="H134" s="62"/>
      <c r="L134" s="62"/>
      <c r="M134" s="62"/>
    </row>
    <row r="135" spans="1:14" hidden="1" outlineLevel="1" x14ac:dyDescent="0.25">
      <c r="A135" s="78" t="s">
        <v>312</v>
      </c>
      <c r="B135" s="105" t="s">
        <v>193</v>
      </c>
      <c r="C135" s="166"/>
      <c r="D135" s="166"/>
      <c r="E135" s="82"/>
      <c r="F135" s="100" t="str">
        <f t="shared" si="7"/>
        <v/>
      </c>
      <c r="G135" s="100" t="str">
        <f t="shared" si="8"/>
        <v/>
      </c>
      <c r="H135" s="62"/>
      <c r="L135" s="62"/>
      <c r="M135" s="62"/>
    </row>
    <row r="136" spans="1:14" hidden="1" outlineLevel="1" x14ac:dyDescent="0.25">
      <c r="A136" s="78" t="s">
        <v>313</v>
      </c>
      <c r="B136" s="105" t="s">
        <v>193</v>
      </c>
      <c r="C136" s="166"/>
      <c r="D136" s="166"/>
      <c r="E136" s="82"/>
      <c r="F136" s="100" t="str">
        <f t="shared" si="7"/>
        <v/>
      </c>
      <c r="G136" s="100" t="str">
        <f t="shared" si="8"/>
        <v/>
      </c>
      <c r="H136" s="62"/>
      <c r="L136" s="62"/>
      <c r="M136" s="62"/>
    </row>
    <row r="137" spans="1:14" ht="15" customHeight="1" x14ac:dyDescent="0.25">
      <c r="A137" s="87"/>
      <c r="B137" s="88" t="s">
        <v>314</v>
      </c>
      <c r="C137" s="90" t="s">
        <v>266</v>
      </c>
      <c r="D137" s="90" t="s">
        <v>267</v>
      </c>
      <c r="E137" s="89"/>
      <c r="F137" s="90" t="s">
        <v>268</v>
      </c>
      <c r="G137" s="90" t="s">
        <v>269</v>
      </c>
      <c r="H137" s="62"/>
      <c r="L137" s="62"/>
      <c r="M137" s="62"/>
    </row>
    <row r="138" spans="1:14" s="61" customFormat="1" x14ac:dyDescent="0.25">
      <c r="A138" s="78" t="s">
        <v>315</v>
      </c>
      <c r="B138" s="91" t="s">
        <v>271</v>
      </c>
      <c r="C138" s="166">
        <v>0</v>
      </c>
      <c r="D138" s="166">
        <v>0</v>
      </c>
      <c r="E138" s="101"/>
      <c r="F138" s="100">
        <f t="shared" ref="F138:F162" si="9">IF($C$157=0,"",IF(C138="[for completion]","",IF(C138="","",C138/$C$157)))</f>
        <v>0</v>
      </c>
      <c r="G138" s="100">
        <f t="shared" ref="G138:G162" si="10">IF($D$157=0,"",IF(D138="[for completion]","",IF(D138="","",D138/$D$157)))</f>
        <v>0</v>
      </c>
      <c r="H138" s="62"/>
      <c r="I138" s="65"/>
      <c r="J138" s="65"/>
      <c r="K138" s="65"/>
      <c r="L138" s="62"/>
      <c r="M138" s="62"/>
      <c r="N138" s="62"/>
    </row>
    <row r="139" spans="1:14" s="61" customFormat="1" x14ac:dyDescent="0.25">
      <c r="A139" s="78" t="s">
        <v>316</v>
      </c>
      <c r="B139" s="91" t="s">
        <v>274</v>
      </c>
      <c r="C139" s="166">
        <v>0</v>
      </c>
      <c r="D139" s="166">
        <v>0</v>
      </c>
      <c r="E139" s="101"/>
      <c r="F139" s="100">
        <f t="shared" si="9"/>
        <v>0</v>
      </c>
      <c r="G139" s="100">
        <f t="shared" si="10"/>
        <v>0</v>
      </c>
      <c r="H139" s="62"/>
      <c r="I139" s="65"/>
      <c r="J139" s="65"/>
      <c r="K139" s="65"/>
      <c r="L139" s="62"/>
      <c r="M139" s="62"/>
      <c r="N139" s="62"/>
    </row>
    <row r="140" spans="1:14" s="61" customFormat="1" x14ac:dyDescent="0.25">
      <c r="A140" s="78" t="s">
        <v>317</v>
      </c>
      <c r="B140" s="91" t="s">
        <v>276</v>
      </c>
      <c r="C140" s="166">
        <v>0</v>
      </c>
      <c r="D140" s="166">
        <v>0</v>
      </c>
      <c r="E140" s="101"/>
      <c r="F140" s="100">
        <f t="shared" si="9"/>
        <v>0</v>
      </c>
      <c r="G140" s="100">
        <f t="shared" si="10"/>
        <v>0</v>
      </c>
      <c r="H140" s="62"/>
      <c r="I140" s="65"/>
      <c r="J140" s="65"/>
      <c r="K140" s="65"/>
      <c r="L140" s="62"/>
      <c r="M140" s="62"/>
      <c r="N140" s="62"/>
    </row>
    <row r="141" spans="1:14" s="61" customFormat="1" x14ac:dyDescent="0.25">
      <c r="A141" s="78" t="s">
        <v>318</v>
      </c>
      <c r="B141" s="91" t="s">
        <v>278</v>
      </c>
      <c r="C141" s="166">
        <v>0</v>
      </c>
      <c r="D141" s="166">
        <v>0</v>
      </c>
      <c r="E141" s="101"/>
      <c r="F141" s="100">
        <f t="shared" si="9"/>
        <v>0</v>
      </c>
      <c r="G141" s="100">
        <f t="shared" si="10"/>
        <v>0</v>
      </c>
      <c r="H141" s="62"/>
      <c r="I141" s="65"/>
      <c r="J141" s="65"/>
      <c r="K141" s="65"/>
      <c r="L141" s="62"/>
      <c r="M141" s="62"/>
      <c r="N141" s="62"/>
    </row>
    <row r="142" spans="1:14" s="61" customFormat="1" x14ac:dyDescent="0.25">
      <c r="A142" s="78" t="s">
        <v>319</v>
      </c>
      <c r="B142" s="91" t="s">
        <v>280</v>
      </c>
      <c r="C142" s="166">
        <v>0</v>
      </c>
      <c r="D142" s="166">
        <v>0</v>
      </c>
      <c r="E142" s="101"/>
      <c r="F142" s="100">
        <f t="shared" si="9"/>
        <v>0</v>
      </c>
      <c r="G142" s="100">
        <f t="shared" si="10"/>
        <v>0</v>
      </c>
      <c r="H142" s="62"/>
      <c r="I142" s="65"/>
      <c r="J142" s="65"/>
      <c r="K142" s="65"/>
      <c r="L142" s="62"/>
      <c r="M142" s="62"/>
      <c r="N142" s="62"/>
    </row>
    <row r="143" spans="1:14" s="61" customFormat="1" x14ac:dyDescent="0.25">
      <c r="A143" s="78" t="s">
        <v>320</v>
      </c>
      <c r="B143" s="91" t="s">
        <v>282</v>
      </c>
      <c r="C143" s="166">
        <v>0</v>
      </c>
      <c r="D143" s="166">
        <v>0</v>
      </c>
      <c r="E143" s="82"/>
      <c r="F143" s="100">
        <f t="shared" si="9"/>
        <v>0</v>
      </c>
      <c r="G143" s="100">
        <f t="shared" si="10"/>
        <v>0</v>
      </c>
      <c r="H143" s="62"/>
      <c r="I143" s="65"/>
      <c r="J143" s="65"/>
      <c r="K143" s="65"/>
      <c r="L143" s="62"/>
      <c r="M143" s="62"/>
      <c r="N143" s="62"/>
    </row>
    <row r="144" spans="1:14" x14ac:dyDescent="0.25">
      <c r="A144" s="78" t="s">
        <v>321</v>
      </c>
      <c r="B144" s="91" t="s">
        <v>284</v>
      </c>
      <c r="C144" s="166">
        <v>0</v>
      </c>
      <c r="D144" s="166">
        <v>0</v>
      </c>
      <c r="E144" s="82"/>
      <c r="F144" s="100">
        <f t="shared" si="9"/>
        <v>0</v>
      </c>
      <c r="G144" s="100">
        <f t="shared" si="10"/>
        <v>0</v>
      </c>
      <c r="H144" s="62"/>
      <c r="L144" s="62"/>
      <c r="M144" s="62"/>
    </row>
    <row r="145" spans="1:14" x14ac:dyDescent="0.25">
      <c r="A145" s="78" t="s">
        <v>322</v>
      </c>
      <c r="B145" s="91" t="s">
        <v>286</v>
      </c>
      <c r="C145" s="166">
        <v>0</v>
      </c>
      <c r="D145" s="166">
        <v>0</v>
      </c>
      <c r="E145" s="82"/>
      <c r="F145" s="100">
        <f t="shared" si="9"/>
        <v>0</v>
      </c>
      <c r="G145" s="100">
        <f t="shared" si="10"/>
        <v>0</v>
      </c>
      <c r="H145" s="62"/>
      <c r="L145" s="62"/>
      <c r="M145" s="62"/>
      <c r="N145" s="63"/>
    </row>
    <row r="146" spans="1:14" x14ac:dyDescent="0.25">
      <c r="A146" s="78" t="s">
        <v>323</v>
      </c>
      <c r="B146" s="91" t="s">
        <v>288</v>
      </c>
      <c r="C146" s="166">
        <v>0</v>
      </c>
      <c r="D146" s="166">
        <v>0</v>
      </c>
      <c r="E146" s="82"/>
      <c r="F146" s="100">
        <f t="shared" si="9"/>
        <v>0</v>
      </c>
      <c r="G146" s="100">
        <f t="shared" si="10"/>
        <v>0</v>
      </c>
      <c r="H146" s="62"/>
      <c r="L146" s="62"/>
      <c r="M146" s="62"/>
      <c r="N146" s="63"/>
    </row>
    <row r="147" spans="1:14" x14ac:dyDescent="0.25">
      <c r="A147" s="78" t="s">
        <v>324</v>
      </c>
      <c r="B147" s="78" t="s">
        <v>290</v>
      </c>
      <c r="C147" s="166">
        <v>0</v>
      </c>
      <c r="D147" s="166">
        <v>0</v>
      </c>
      <c r="F147" s="100">
        <f t="shared" si="9"/>
        <v>0</v>
      </c>
      <c r="G147" s="100">
        <f t="shared" si="10"/>
        <v>0</v>
      </c>
      <c r="H147" s="62"/>
      <c r="L147" s="62"/>
      <c r="M147" s="62"/>
      <c r="N147" s="63"/>
    </row>
    <row r="148" spans="1:14" x14ac:dyDescent="0.25">
      <c r="A148" s="78" t="s">
        <v>325</v>
      </c>
      <c r="B148" s="91" t="s">
        <v>292</v>
      </c>
      <c r="C148" s="166">
        <v>0</v>
      </c>
      <c r="D148" s="166">
        <v>0</v>
      </c>
      <c r="E148" s="82"/>
      <c r="F148" s="100">
        <f t="shared" si="9"/>
        <v>0</v>
      </c>
      <c r="G148" s="100">
        <f t="shared" si="10"/>
        <v>0</v>
      </c>
      <c r="H148" s="62"/>
      <c r="L148" s="62"/>
      <c r="M148" s="62"/>
      <c r="N148" s="63"/>
    </row>
    <row r="149" spans="1:14" x14ac:dyDescent="0.25">
      <c r="A149" s="78" t="s">
        <v>326</v>
      </c>
      <c r="B149" s="91" t="s">
        <v>293</v>
      </c>
      <c r="C149" s="166">
        <v>0</v>
      </c>
      <c r="D149" s="166">
        <v>0</v>
      </c>
      <c r="E149" s="82"/>
      <c r="F149" s="100">
        <f t="shared" si="9"/>
        <v>0</v>
      </c>
      <c r="G149" s="100">
        <f t="shared" si="10"/>
        <v>0</v>
      </c>
      <c r="H149" s="62"/>
      <c r="L149" s="62"/>
      <c r="M149" s="62"/>
      <c r="N149" s="63"/>
    </row>
    <row r="150" spans="1:14" x14ac:dyDescent="0.25">
      <c r="A150" s="78" t="s">
        <v>327</v>
      </c>
      <c r="B150" s="91" t="s">
        <v>295</v>
      </c>
      <c r="C150" s="166">
        <v>0</v>
      </c>
      <c r="D150" s="166">
        <v>0</v>
      </c>
      <c r="E150" s="82"/>
      <c r="F150" s="100">
        <f t="shared" si="9"/>
        <v>0</v>
      </c>
      <c r="G150" s="100">
        <f t="shared" si="10"/>
        <v>0</v>
      </c>
      <c r="H150" s="62"/>
      <c r="L150" s="62"/>
      <c r="M150" s="62"/>
      <c r="N150" s="63"/>
    </row>
    <row r="151" spans="1:14" x14ac:dyDescent="0.25">
      <c r="A151" s="78" t="s">
        <v>328</v>
      </c>
      <c r="B151" s="78" t="s">
        <v>299</v>
      </c>
      <c r="C151" s="166">
        <v>0</v>
      </c>
      <c r="D151" s="166">
        <v>0</v>
      </c>
      <c r="E151" s="82"/>
      <c r="F151" s="100">
        <f t="shared" si="9"/>
        <v>0</v>
      </c>
      <c r="G151" s="100">
        <f t="shared" si="10"/>
        <v>0</v>
      </c>
      <c r="H151" s="62"/>
      <c r="L151" s="62"/>
      <c r="M151" s="62"/>
      <c r="N151" s="63"/>
    </row>
    <row r="152" spans="1:14" x14ac:dyDescent="0.25">
      <c r="A152" s="78" t="s">
        <v>329</v>
      </c>
      <c r="B152" s="110" t="s">
        <v>297</v>
      </c>
      <c r="C152" s="166">
        <v>0</v>
      </c>
      <c r="D152" s="166">
        <v>0</v>
      </c>
      <c r="E152" s="82"/>
      <c r="F152" s="100">
        <f t="shared" si="9"/>
        <v>0</v>
      </c>
      <c r="G152" s="100">
        <f t="shared" si="10"/>
        <v>0</v>
      </c>
      <c r="H152" s="62"/>
      <c r="L152" s="62"/>
      <c r="M152" s="62"/>
      <c r="N152" s="63"/>
    </row>
    <row r="153" spans="1:14" x14ac:dyDescent="0.25">
      <c r="A153" s="78" t="s">
        <v>330</v>
      </c>
      <c r="B153" s="91" t="s">
        <v>300</v>
      </c>
      <c r="C153" s="166">
        <v>71458</v>
      </c>
      <c r="D153" s="166">
        <f>C153</f>
        <v>71458</v>
      </c>
      <c r="E153" s="82"/>
      <c r="F153" s="100">
        <f t="shared" si="9"/>
        <v>1</v>
      </c>
      <c r="G153" s="100">
        <f t="shared" si="10"/>
        <v>1</v>
      </c>
      <c r="H153" s="62"/>
      <c r="L153" s="62"/>
      <c r="M153" s="62"/>
      <c r="N153" s="63"/>
    </row>
    <row r="154" spans="1:14" x14ac:dyDescent="0.25">
      <c r="A154" s="78" t="s">
        <v>331</v>
      </c>
      <c r="B154" s="91" t="s">
        <v>302</v>
      </c>
      <c r="C154" s="166">
        <v>0</v>
      </c>
      <c r="D154" s="166">
        <v>0</v>
      </c>
      <c r="E154" s="82"/>
      <c r="F154" s="100">
        <f t="shared" si="9"/>
        <v>0</v>
      </c>
      <c r="G154" s="100">
        <f t="shared" si="10"/>
        <v>0</v>
      </c>
      <c r="H154" s="62"/>
      <c r="L154" s="62"/>
      <c r="M154" s="62"/>
      <c r="N154" s="63"/>
    </row>
    <row r="155" spans="1:14" x14ac:dyDescent="0.25">
      <c r="A155" s="78" t="s">
        <v>332</v>
      </c>
      <c r="B155" s="91" t="s">
        <v>304</v>
      </c>
      <c r="C155" s="166">
        <v>0</v>
      </c>
      <c r="D155" s="166">
        <v>0</v>
      </c>
      <c r="E155" s="82"/>
      <c r="F155" s="100">
        <f t="shared" si="9"/>
        <v>0</v>
      </c>
      <c r="G155" s="100">
        <f t="shared" si="10"/>
        <v>0</v>
      </c>
      <c r="H155" s="62"/>
      <c r="L155" s="62"/>
      <c r="M155" s="62"/>
      <c r="N155" s="63"/>
    </row>
    <row r="156" spans="1:14" outlineLevel="1" x14ac:dyDescent="0.25">
      <c r="A156" s="78" t="s">
        <v>333</v>
      </c>
      <c r="B156" s="91" t="s">
        <v>189</v>
      </c>
      <c r="C156" s="166">
        <v>0</v>
      </c>
      <c r="D156" s="166">
        <v>0</v>
      </c>
      <c r="E156" s="82"/>
      <c r="F156" s="100">
        <f t="shared" si="9"/>
        <v>0</v>
      </c>
      <c r="G156" s="100">
        <f t="shared" si="10"/>
        <v>0</v>
      </c>
      <c r="H156" s="62"/>
      <c r="L156" s="62"/>
      <c r="M156" s="62"/>
      <c r="N156" s="63"/>
    </row>
    <row r="157" spans="1:14" outlineLevel="1" x14ac:dyDescent="0.25">
      <c r="A157" s="78" t="s">
        <v>334</v>
      </c>
      <c r="B157" s="112" t="s">
        <v>191</v>
      </c>
      <c r="C157" s="118">
        <f>SUM(C138:C156)</f>
        <v>71458</v>
      </c>
      <c r="D157" s="118">
        <f>IF(COUNT(D138:D156)=0,0,IF(SUM(D138:D156)=C157,SUM(D138:D156),IF(SUM(D138:D156)&lt;&gt;C157,"The total should equal the Nominal Before Hedging")))</f>
        <v>71458</v>
      </c>
      <c r="E157" s="82"/>
      <c r="F157" s="100">
        <f>SUM(F138:F156)</f>
        <v>1</v>
      </c>
      <c r="G157" s="100">
        <f>SUM(G138:G156)</f>
        <v>1</v>
      </c>
      <c r="H157" s="62"/>
      <c r="L157" s="62"/>
      <c r="M157" s="62"/>
      <c r="N157" s="63"/>
    </row>
    <row r="158" spans="1:14" hidden="1" outlineLevel="1" x14ac:dyDescent="0.25">
      <c r="A158" s="78" t="s">
        <v>335</v>
      </c>
      <c r="B158" s="105" t="s">
        <v>193</v>
      </c>
      <c r="C158" s="166"/>
      <c r="D158" s="166"/>
      <c r="E158" s="82"/>
      <c r="F158" s="100" t="str">
        <f t="shared" si="9"/>
        <v/>
      </c>
      <c r="G158" s="100" t="str">
        <f t="shared" si="10"/>
        <v/>
      </c>
      <c r="H158" s="62"/>
      <c r="L158" s="62"/>
      <c r="M158" s="62"/>
      <c r="N158" s="63"/>
    </row>
    <row r="159" spans="1:14" hidden="1" outlineLevel="1" x14ac:dyDescent="0.25">
      <c r="A159" s="78" t="s">
        <v>336</v>
      </c>
      <c r="B159" s="105" t="s">
        <v>193</v>
      </c>
      <c r="C159" s="166"/>
      <c r="D159" s="166"/>
      <c r="E159" s="82"/>
      <c r="F159" s="100" t="str">
        <f t="shared" si="9"/>
        <v/>
      </c>
      <c r="G159" s="100" t="str">
        <f t="shared" si="10"/>
        <v/>
      </c>
      <c r="H159" s="62"/>
      <c r="L159" s="62"/>
      <c r="M159" s="62"/>
      <c r="N159" s="63"/>
    </row>
    <row r="160" spans="1:14" hidden="1" outlineLevel="1" x14ac:dyDescent="0.25">
      <c r="A160" s="78" t="s">
        <v>337</v>
      </c>
      <c r="B160" s="105" t="s">
        <v>193</v>
      </c>
      <c r="C160" s="166"/>
      <c r="D160" s="166"/>
      <c r="E160" s="82"/>
      <c r="F160" s="100" t="str">
        <f t="shared" si="9"/>
        <v/>
      </c>
      <c r="G160" s="100" t="str">
        <f t="shared" si="10"/>
        <v/>
      </c>
      <c r="H160" s="62"/>
      <c r="L160" s="62"/>
      <c r="M160" s="62"/>
      <c r="N160" s="63"/>
    </row>
    <row r="161" spans="1:14" hidden="1" outlineLevel="1" x14ac:dyDescent="0.25">
      <c r="A161" s="78" t="s">
        <v>338</v>
      </c>
      <c r="B161" s="105" t="s">
        <v>193</v>
      </c>
      <c r="C161" s="166"/>
      <c r="D161" s="166"/>
      <c r="E161" s="82"/>
      <c r="F161" s="100" t="str">
        <f t="shared" si="9"/>
        <v/>
      </c>
      <c r="G161" s="100" t="str">
        <f t="shared" si="10"/>
        <v/>
      </c>
      <c r="H161" s="62"/>
      <c r="L161" s="62"/>
      <c r="M161" s="62"/>
      <c r="N161" s="63"/>
    </row>
    <row r="162" spans="1:14" hidden="1" outlineLevel="1" x14ac:dyDescent="0.25">
      <c r="A162" s="78" t="s">
        <v>339</v>
      </c>
      <c r="B162" s="105" t="s">
        <v>193</v>
      </c>
      <c r="C162" s="166"/>
      <c r="D162" s="166"/>
      <c r="E162" s="82"/>
      <c r="F162" s="100" t="str">
        <f t="shared" si="9"/>
        <v/>
      </c>
      <c r="G162" s="100" t="str">
        <f t="shared" si="10"/>
        <v/>
      </c>
      <c r="H162" s="62"/>
      <c r="L162" s="62"/>
      <c r="M162" s="62"/>
      <c r="N162" s="63"/>
    </row>
    <row r="163" spans="1:14" ht="15" customHeight="1" x14ac:dyDescent="0.25">
      <c r="A163" s="87"/>
      <c r="B163" s="88" t="s">
        <v>340</v>
      </c>
      <c r="C163" s="107" t="s">
        <v>266</v>
      </c>
      <c r="D163" s="107" t="s">
        <v>267</v>
      </c>
      <c r="E163" s="89"/>
      <c r="F163" s="107" t="s">
        <v>268</v>
      </c>
      <c r="G163" s="107" t="s">
        <v>269</v>
      </c>
      <c r="H163" s="62"/>
      <c r="L163" s="62"/>
      <c r="M163" s="62"/>
      <c r="N163" s="63"/>
    </row>
    <row r="164" spans="1:14" x14ac:dyDescent="0.25">
      <c r="A164" s="78" t="s">
        <v>341</v>
      </c>
      <c r="B164" s="94" t="s">
        <v>342</v>
      </c>
      <c r="C164" s="166">
        <v>2150</v>
      </c>
      <c r="D164" s="166">
        <v>2150</v>
      </c>
      <c r="E164" s="119"/>
      <c r="F164" s="100">
        <f>IF($C$167=0,"",IF(C164="[for completion]","",IF(C164="","",C164/$C$167)))</f>
        <v>3.0087603907190237E-2</v>
      </c>
      <c r="G164" s="100">
        <f>IF($D$167=0,"",IF(D164="[for completion]","",IF(D164="","",D164/$D$167)))</f>
        <v>3.0087603907190237E-2</v>
      </c>
      <c r="H164" s="62"/>
      <c r="L164" s="62"/>
      <c r="M164" s="62"/>
      <c r="N164" s="63"/>
    </row>
    <row r="165" spans="1:14" x14ac:dyDescent="0.25">
      <c r="A165" s="78" t="s">
        <v>343</v>
      </c>
      <c r="B165" s="94" t="s">
        <v>344</v>
      </c>
      <c r="C165" s="166">
        <v>69308</v>
      </c>
      <c r="D165" s="166">
        <v>69308</v>
      </c>
      <c r="E165" s="119"/>
      <c r="F165" s="100">
        <f>IF($C$167=0,"",IF(C165="[for completion]","",IF(C165="","",C165/$C$167)))</f>
        <v>0.96991239609280977</v>
      </c>
      <c r="G165" s="100">
        <f>IF($D$167=0,"",IF(D165="[for completion]","",IF(D165="","",D165/$D$167)))</f>
        <v>0.96991239609280977</v>
      </c>
      <c r="H165" s="62"/>
      <c r="L165" s="62"/>
      <c r="M165" s="62"/>
      <c r="N165" s="63"/>
    </row>
    <row r="166" spans="1:14" x14ac:dyDescent="0.25">
      <c r="A166" s="78" t="s">
        <v>345</v>
      </c>
      <c r="B166" s="94" t="s">
        <v>189</v>
      </c>
      <c r="C166" s="166">
        <v>0</v>
      </c>
      <c r="D166" s="166">
        <v>0</v>
      </c>
      <c r="E166" s="119"/>
      <c r="F166" s="100">
        <f>IF($C$167=0,"",IF(C166="[for completion]","",IF(C166="","",C166/$C$167)))</f>
        <v>0</v>
      </c>
      <c r="G166" s="100">
        <f>IF($D$167=0,"",IF(D166="[for completion]","",IF(D166="","",D166/$D$167)))</f>
        <v>0</v>
      </c>
      <c r="H166" s="62"/>
      <c r="L166" s="62"/>
      <c r="M166" s="62"/>
      <c r="N166" s="63"/>
    </row>
    <row r="167" spans="1:14" x14ac:dyDescent="0.25">
      <c r="A167" s="78" t="s">
        <v>346</v>
      </c>
      <c r="B167" s="120" t="s">
        <v>191</v>
      </c>
      <c r="C167" s="121">
        <f>SUM(C164:C166)</f>
        <v>71458</v>
      </c>
      <c r="D167" s="121">
        <f>SUM(D164:D166)</f>
        <v>71458</v>
      </c>
      <c r="E167" s="119"/>
      <c r="F167" s="122">
        <f>SUM(F164:F166)</f>
        <v>1</v>
      </c>
      <c r="G167" s="122">
        <f>SUM(G164:G166)</f>
        <v>1</v>
      </c>
      <c r="H167" s="62"/>
      <c r="L167" s="62"/>
      <c r="M167" s="62"/>
      <c r="N167" s="63"/>
    </row>
    <row r="168" spans="1:14" hidden="1" outlineLevel="1" x14ac:dyDescent="0.25">
      <c r="A168" s="78" t="s">
        <v>347</v>
      </c>
      <c r="B168" s="123"/>
      <c r="C168" s="224"/>
      <c r="D168" s="224"/>
      <c r="E168" s="119"/>
      <c r="F168" s="225"/>
      <c r="G168" s="202"/>
      <c r="H168" s="62"/>
      <c r="L168" s="62"/>
      <c r="M168" s="62"/>
      <c r="N168" s="63"/>
    </row>
    <row r="169" spans="1:14" hidden="1" outlineLevel="1" x14ac:dyDescent="0.25">
      <c r="A169" s="78" t="s">
        <v>348</v>
      </c>
      <c r="B169" s="123"/>
      <c r="C169" s="224"/>
      <c r="D169" s="224"/>
      <c r="E169" s="119"/>
      <c r="F169" s="225"/>
      <c r="G169" s="202"/>
      <c r="H169" s="62"/>
      <c r="L169" s="62"/>
      <c r="M169" s="62"/>
      <c r="N169" s="63"/>
    </row>
    <row r="170" spans="1:14" hidden="1" outlineLevel="1" x14ac:dyDescent="0.25">
      <c r="A170" s="78" t="s">
        <v>349</v>
      </c>
      <c r="B170" s="123"/>
      <c r="C170" s="224"/>
      <c r="D170" s="224"/>
      <c r="E170" s="119"/>
      <c r="F170" s="225"/>
      <c r="G170" s="202"/>
      <c r="H170" s="62"/>
      <c r="L170" s="62"/>
      <c r="M170" s="62"/>
      <c r="N170" s="63"/>
    </row>
    <row r="171" spans="1:14" hidden="1" outlineLevel="1" x14ac:dyDescent="0.25">
      <c r="A171" s="78" t="s">
        <v>350</v>
      </c>
      <c r="B171" s="123"/>
      <c r="C171" s="224"/>
      <c r="D171" s="224"/>
      <c r="E171" s="119"/>
      <c r="F171" s="225"/>
      <c r="G171" s="202"/>
      <c r="H171" s="62"/>
      <c r="L171" s="62"/>
      <c r="M171" s="62"/>
      <c r="N171" s="63"/>
    </row>
    <row r="172" spans="1:14" hidden="1" outlineLevel="1" x14ac:dyDescent="0.25">
      <c r="A172" s="78" t="s">
        <v>351</v>
      </c>
      <c r="B172" s="123"/>
      <c r="C172" s="224"/>
      <c r="D172" s="224"/>
      <c r="E172" s="119"/>
      <c r="F172" s="225"/>
      <c r="G172" s="202"/>
      <c r="H172" s="62"/>
      <c r="L172" s="62"/>
      <c r="M172" s="62"/>
      <c r="N172" s="63"/>
    </row>
    <row r="173" spans="1:14" ht="15" customHeight="1" collapsed="1" x14ac:dyDescent="0.25">
      <c r="A173" s="87"/>
      <c r="B173" s="88" t="s">
        <v>352</v>
      </c>
      <c r="C173" s="87" t="s">
        <v>151</v>
      </c>
      <c r="D173" s="87"/>
      <c r="E173" s="89"/>
      <c r="F173" s="90" t="s">
        <v>353</v>
      </c>
      <c r="G173" s="90"/>
      <c r="H173" s="62"/>
      <c r="L173" s="62"/>
      <c r="M173" s="62"/>
      <c r="N173" s="63"/>
    </row>
    <row r="174" spans="1:14" ht="15" customHeight="1" x14ac:dyDescent="0.25">
      <c r="A174" s="78" t="s">
        <v>354</v>
      </c>
      <c r="B174" s="91" t="s">
        <v>355</v>
      </c>
      <c r="C174" s="166">
        <v>0</v>
      </c>
      <c r="D174" s="218"/>
      <c r="E174" s="70"/>
      <c r="F174" s="100">
        <f>IF($C$179=0,"",IF(C174="[for completion]","",C174/$C$179))</f>
        <v>0</v>
      </c>
      <c r="G174" s="216"/>
      <c r="H174" s="62"/>
      <c r="L174" s="62"/>
      <c r="M174" s="62"/>
      <c r="N174" s="63"/>
    </row>
    <row r="175" spans="1:14" ht="30.75" customHeight="1" x14ac:dyDescent="0.25">
      <c r="A175" s="78" t="s">
        <v>356</v>
      </c>
      <c r="B175" s="91" t="s">
        <v>357</v>
      </c>
      <c r="C175" s="166">
        <v>0</v>
      </c>
      <c r="D175" s="84"/>
      <c r="E175" s="106"/>
      <c r="F175" s="100">
        <f>IF($C$179=0,"",IF(C175="[for completion]","",C175/$C$179))</f>
        <v>0</v>
      </c>
      <c r="G175" s="216"/>
      <c r="H175" s="62"/>
      <c r="L175" s="62"/>
      <c r="M175" s="62"/>
      <c r="N175" s="63"/>
    </row>
    <row r="176" spans="1:14" x14ac:dyDescent="0.25">
      <c r="A176" s="78" t="s">
        <v>358</v>
      </c>
      <c r="B176" s="91" t="s">
        <v>359</v>
      </c>
      <c r="C176" s="166">
        <v>0</v>
      </c>
      <c r="D176" s="84"/>
      <c r="E176" s="106"/>
      <c r="F176" s="100">
        <f>IF($C$179=0,"",IF(C176="[for completion]","",C176/$C$179))</f>
        <v>0</v>
      </c>
      <c r="G176" s="216"/>
      <c r="H176" s="62"/>
      <c r="L176" s="62"/>
      <c r="M176" s="62"/>
      <c r="N176" s="63"/>
    </row>
    <row r="177" spans="1:14" x14ac:dyDescent="0.25">
      <c r="A177" s="78" t="s">
        <v>360</v>
      </c>
      <c r="B177" s="91" t="s">
        <v>361</v>
      </c>
      <c r="C177" s="166">
        <v>0</v>
      </c>
      <c r="D177" s="84"/>
      <c r="E177" s="106"/>
      <c r="F177" s="100">
        <f>IF($C$179=0,"",IF(C177="[for completion]","",C177/$C$179))</f>
        <v>0</v>
      </c>
      <c r="G177" s="216"/>
      <c r="H177" s="62"/>
      <c r="L177" s="62"/>
      <c r="M177" s="62"/>
      <c r="N177" s="63"/>
    </row>
    <row r="178" spans="1:14" x14ac:dyDescent="0.25">
      <c r="A178" s="78" t="s">
        <v>362</v>
      </c>
      <c r="B178" s="91" t="s">
        <v>189</v>
      </c>
      <c r="C178" s="166">
        <f>C56</f>
        <v>300</v>
      </c>
      <c r="D178" s="84"/>
      <c r="E178" s="106"/>
      <c r="F178" s="100">
        <f t="shared" ref="F178:F187" si="11">IF($C$179=0,"",IF(C178="[for completion]","",C178/$C$179))</f>
        <v>1</v>
      </c>
      <c r="G178" s="216"/>
      <c r="H178" s="62"/>
      <c r="L178" s="62"/>
      <c r="M178" s="62"/>
      <c r="N178" s="63"/>
    </row>
    <row r="179" spans="1:14" x14ac:dyDescent="0.25">
      <c r="A179" s="78" t="s">
        <v>363</v>
      </c>
      <c r="B179" s="112" t="s">
        <v>191</v>
      </c>
      <c r="C179" s="103">
        <f>SUM(C174:C178)</f>
        <v>300</v>
      </c>
      <c r="E179" s="106"/>
      <c r="F179" s="104">
        <f>SUM(F174:F178)</f>
        <v>1</v>
      </c>
      <c r="G179" s="216"/>
      <c r="H179" s="62"/>
      <c r="L179" s="62"/>
      <c r="M179" s="62"/>
      <c r="N179" s="63"/>
    </row>
    <row r="180" spans="1:14" hidden="1" outlineLevel="1" x14ac:dyDescent="0.25">
      <c r="A180" s="78" t="s">
        <v>364</v>
      </c>
      <c r="B180" s="124" t="s">
        <v>365</v>
      </c>
      <c r="C180" s="166"/>
      <c r="D180" s="84"/>
      <c r="E180" s="106"/>
      <c r="F180" s="100">
        <f t="shared" si="11"/>
        <v>0</v>
      </c>
      <c r="G180" s="216"/>
      <c r="H180" s="62"/>
      <c r="L180" s="62"/>
      <c r="M180" s="62"/>
      <c r="N180" s="63"/>
    </row>
    <row r="181" spans="1:14" s="125" customFormat="1" ht="30" hidden="1" outlineLevel="1" x14ac:dyDescent="0.25">
      <c r="A181" s="78" t="s">
        <v>366</v>
      </c>
      <c r="B181" s="124" t="s">
        <v>367</v>
      </c>
      <c r="C181" s="226"/>
      <c r="D181" s="227"/>
      <c r="F181" s="100">
        <f t="shared" si="11"/>
        <v>0</v>
      </c>
      <c r="G181" s="227"/>
    </row>
    <row r="182" spans="1:14" ht="30" hidden="1" outlineLevel="1" x14ac:dyDescent="0.25">
      <c r="A182" s="78" t="s">
        <v>368</v>
      </c>
      <c r="B182" s="124" t="s">
        <v>369</v>
      </c>
      <c r="C182" s="166"/>
      <c r="D182" s="84"/>
      <c r="E182" s="106"/>
      <c r="F182" s="100">
        <f t="shared" si="11"/>
        <v>0</v>
      </c>
      <c r="G182" s="216"/>
      <c r="H182" s="62"/>
      <c r="L182" s="62"/>
      <c r="M182" s="62"/>
      <c r="N182" s="63"/>
    </row>
    <row r="183" spans="1:14" hidden="1" outlineLevel="1" x14ac:dyDescent="0.25">
      <c r="A183" s="78" t="s">
        <v>370</v>
      </c>
      <c r="B183" s="124" t="s">
        <v>371</v>
      </c>
      <c r="C183" s="166"/>
      <c r="D183" s="84"/>
      <c r="E183" s="106"/>
      <c r="F183" s="100">
        <f t="shared" si="11"/>
        <v>0</v>
      </c>
      <c r="G183" s="216"/>
      <c r="H183" s="62"/>
      <c r="L183" s="62"/>
      <c r="M183" s="62"/>
      <c r="N183" s="63"/>
    </row>
    <row r="184" spans="1:14" s="125" customFormat="1" ht="30" hidden="1" outlineLevel="1" x14ac:dyDescent="0.25">
      <c r="A184" s="78" t="s">
        <v>372</v>
      </c>
      <c r="B184" s="124" t="s">
        <v>373</v>
      </c>
      <c r="C184" s="226"/>
      <c r="D184" s="227"/>
      <c r="F184" s="100">
        <f t="shared" si="11"/>
        <v>0</v>
      </c>
      <c r="G184" s="227"/>
    </row>
    <row r="185" spans="1:14" ht="30" hidden="1" outlineLevel="1" x14ac:dyDescent="0.25">
      <c r="A185" s="78" t="s">
        <v>374</v>
      </c>
      <c r="B185" s="124" t="s">
        <v>375</v>
      </c>
      <c r="C185" s="166"/>
      <c r="D185" s="84"/>
      <c r="E185" s="106"/>
      <c r="F185" s="100">
        <f t="shared" si="11"/>
        <v>0</v>
      </c>
      <c r="G185" s="216"/>
      <c r="H185" s="62"/>
      <c r="L185" s="62"/>
      <c r="M185" s="62"/>
      <c r="N185" s="63"/>
    </row>
    <row r="186" spans="1:14" hidden="1" outlineLevel="1" x14ac:dyDescent="0.25">
      <c r="A186" s="78" t="s">
        <v>376</v>
      </c>
      <c r="B186" s="124" t="s">
        <v>377</v>
      </c>
      <c r="C186" s="166"/>
      <c r="D186" s="84"/>
      <c r="E186" s="106"/>
      <c r="F186" s="100">
        <f t="shared" si="11"/>
        <v>0</v>
      </c>
      <c r="G186" s="216"/>
      <c r="H186" s="62"/>
      <c r="L186" s="62"/>
      <c r="M186" s="62"/>
      <c r="N186" s="63"/>
    </row>
    <row r="187" spans="1:14" hidden="1" outlineLevel="1" x14ac:dyDescent="0.25">
      <c r="A187" s="78" t="s">
        <v>378</v>
      </c>
      <c r="B187" s="124" t="s">
        <v>379</v>
      </c>
      <c r="C187" s="166"/>
      <c r="D187" s="84"/>
      <c r="E187" s="106"/>
      <c r="F187" s="100">
        <f t="shared" si="11"/>
        <v>0</v>
      </c>
      <c r="G187" s="216"/>
      <c r="H187" s="62"/>
      <c r="L187" s="62"/>
      <c r="M187" s="62"/>
      <c r="N187" s="63"/>
    </row>
    <row r="188" spans="1:14" hidden="1" outlineLevel="1" x14ac:dyDescent="0.25">
      <c r="A188" s="78" t="s">
        <v>380</v>
      </c>
      <c r="B188" s="125"/>
      <c r="E188" s="106"/>
      <c r="F188" s="101"/>
      <c r="G188" s="101"/>
      <c r="H188" s="62"/>
      <c r="L188" s="62"/>
      <c r="M188" s="62"/>
      <c r="N188" s="63"/>
    </row>
    <row r="189" spans="1:14" hidden="1" outlineLevel="1" x14ac:dyDescent="0.25">
      <c r="A189" s="78" t="s">
        <v>381</v>
      </c>
      <c r="B189" s="125"/>
      <c r="E189" s="106"/>
      <c r="F189" s="101"/>
      <c r="G189" s="101"/>
      <c r="H189" s="62"/>
      <c r="L189" s="62"/>
      <c r="M189" s="62"/>
      <c r="N189" s="63"/>
    </row>
    <row r="190" spans="1:14" hidden="1" outlineLevel="1" x14ac:dyDescent="0.25">
      <c r="A190" s="78" t="s">
        <v>382</v>
      </c>
      <c r="B190" s="125"/>
      <c r="E190" s="106"/>
      <c r="F190" s="101"/>
      <c r="G190" s="101"/>
      <c r="H190" s="62"/>
      <c r="L190" s="62"/>
      <c r="M190" s="62"/>
      <c r="N190" s="63"/>
    </row>
    <row r="191" spans="1:14" hidden="1" outlineLevel="1" x14ac:dyDescent="0.25">
      <c r="A191" s="78" t="s">
        <v>383</v>
      </c>
      <c r="B191" s="105"/>
      <c r="E191" s="106"/>
      <c r="F191" s="101"/>
      <c r="G191" s="101"/>
      <c r="H191" s="62"/>
      <c r="L191" s="62"/>
      <c r="M191" s="62"/>
      <c r="N191" s="63"/>
    </row>
    <row r="192" spans="1:14" ht="15" customHeight="1" collapsed="1" x14ac:dyDescent="0.25">
      <c r="A192" s="87"/>
      <c r="B192" s="88" t="s">
        <v>384</v>
      </c>
      <c r="C192" s="87" t="s">
        <v>151</v>
      </c>
      <c r="D192" s="87"/>
      <c r="E192" s="89"/>
      <c r="F192" s="90" t="s">
        <v>353</v>
      </c>
      <c r="G192" s="90"/>
      <c r="H192" s="62"/>
      <c r="L192" s="62"/>
      <c r="M192" s="62"/>
      <c r="N192" s="63"/>
    </row>
    <row r="193" spans="1:14" x14ac:dyDescent="0.25">
      <c r="A193" s="78" t="s">
        <v>385</v>
      </c>
      <c r="B193" s="91" t="s">
        <v>386</v>
      </c>
      <c r="C193" s="166">
        <f>C56</f>
        <v>300</v>
      </c>
      <c r="D193" s="84"/>
      <c r="E193" s="99"/>
      <c r="F193" s="100">
        <f t="shared" ref="F193:F207" si="12">IF($C$209=0,"",IF(C193="[for completion]","",C193/$C$209))</f>
        <v>1</v>
      </c>
      <c r="G193" s="216"/>
      <c r="H193" s="62"/>
      <c r="L193" s="62"/>
      <c r="M193" s="62"/>
      <c r="N193" s="63"/>
    </row>
    <row r="194" spans="1:14" x14ac:dyDescent="0.25">
      <c r="A194" s="78" t="s">
        <v>387</v>
      </c>
      <c r="B194" s="91" t="s">
        <v>388</v>
      </c>
      <c r="C194" s="166">
        <v>0</v>
      </c>
      <c r="D194" s="84"/>
      <c r="E194" s="106"/>
      <c r="F194" s="100">
        <f t="shared" si="12"/>
        <v>0</v>
      </c>
      <c r="G194" s="217"/>
      <c r="H194" s="62"/>
      <c r="L194" s="62"/>
      <c r="M194" s="62"/>
      <c r="N194" s="63"/>
    </row>
    <row r="195" spans="1:14" x14ac:dyDescent="0.25">
      <c r="A195" s="78" t="s">
        <v>389</v>
      </c>
      <c r="B195" s="91" t="s">
        <v>390</v>
      </c>
      <c r="C195" s="166">
        <v>0</v>
      </c>
      <c r="D195" s="84"/>
      <c r="E195" s="106"/>
      <c r="F195" s="100">
        <f t="shared" si="12"/>
        <v>0</v>
      </c>
      <c r="G195" s="217"/>
      <c r="H195" s="62"/>
      <c r="L195" s="62"/>
      <c r="M195" s="62"/>
      <c r="N195" s="63"/>
    </row>
    <row r="196" spans="1:14" x14ac:dyDescent="0.25">
      <c r="A196" s="78" t="s">
        <v>391</v>
      </c>
      <c r="B196" s="91" t="s">
        <v>392</v>
      </c>
      <c r="C196" s="166">
        <v>0</v>
      </c>
      <c r="D196" s="84"/>
      <c r="E196" s="106"/>
      <c r="F196" s="100">
        <f t="shared" si="12"/>
        <v>0</v>
      </c>
      <c r="G196" s="217"/>
      <c r="H196" s="62"/>
      <c r="L196" s="62"/>
      <c r="M196" s="62"/>
      <c r="N196" s="63"/>
    </row>
    <row r="197" spans="1:14" x14ac:dyDescent="0.25">
      <c r="A197" s="78" t="s">
        <v>393</v>
      </c>
      <c r="B197" s="91" t="s">
        <v>394</v>
      </c>
      <c r="C197" s="166">
        <v>0</v>
      </c>
      <c r="D197" s="84"/>
      <c r="E197" s="106"/>
      <c r="F197" s="100">
        <f t="shared" si="12"/>
        <v>0</v>
      </c>
      <c r="G197" s="217"/>
      <c r="H197" s="62"/>
      <c r="L197" s="62"/>
      <c r="M197" s="62"/>
      <c r="N197" s="63"/>
    </row>
    <row r="198" spans="1:14" x14ac:dyDescent="0.25">
      <c r="A198" s="78" t="s">
        <v>395</v>
      </c>
      <c r="B198" s="78" t="s">
        <v>396</v>
      </c>
      <c r="C198" s="166">
        <v>0</v>
      </c>
      <c r="D198" s="84"/>
      <c r="E198" s="106"/>
      <c r="F198" s="100">
        <f t="shared" si="12"/>
        <v>0</v>
      </c>
      <c r="G198" s="217"/>
      <c r="H198" s="62"/>
      <c r="L198" s="62"/>
      <c r="M198" s="62"/>
      <c r="N198" s="63"/>
    </row>
    <row r="199" spans="1:14" x14ac:dyDescent="0.25">
      <c r="A199" s="78" t="s">
        <v>397</v>
      </c>
      <c r="B199" s="91" t="s">
        <v>398</v>
      </c>
      <c r="C199" s="166">
        <v>0</v>
      </c>
      <c r="D199" s="84"/>
      <c r="E199" s="106"/>
      <c r="F199" s="100">
        <f t="shared" si="12"/>
        <v>0</v>
      </c>
      <c r="G199" s="217"/>
      <c r="H199" s="62"/>
      <c r="L199" s="62"/>
      <c r="M199" s="62"/>
      <c r="N199" s="63"/>
    </row>
    <row r="200" spans="1:14" x14ac:dyDescent="0.25">
      <c r="A200" s="78" t="s">
        <v>399</v>
      </c>
      <c r="B200" s="91" t="s">
        <v>400</v>
      </c>
      <c r="C200" s="166">
        <v>0</v>
      </c>
      <c r="D200" s="84"/>
      <c r="E200" s="106"/>
      <c r="F200" s="100">
        <f t="shared" si="12"/>
        <v>0</v>
      </c>
      <c r="G200" s="217"/>
      <c r="H200" s="62"/>
      <c r="L200" s="62"/>
      <c r="M200" s="62"/>
      <c r="N200" s="63"/>
    </row>
    <row r="201" spans="1:14" x14ac:dyDescent="0.25">
      <c r="A201" s="78" t="s">
        <v>401</v>
      </c>
      <c r="B201" s="91" t="s">
        <v>402</v>
      </c>
      <c r="C201" s="166">
        <v>0</v>
      </c>
      <c r="D201" s="84"/>
      <c r="E201" s="106"/>
      <c r="F201" s="100">
        <f t="shared" si="12"/>
        <v>0</v>
      </c>
      <c r="G201" s="217"/>
      <c r="H201" s="62"/>
      <c r="L201" s="62"/>
      <c r="M201" s="62"/>
      <c r="N201" s="63"/>
    </row>
    <row r="202" spans="1:14" x14ac:dyDescent="0.25">
      <c r="A202" s="78" t="s">
        <v>403</v>
      </c>
      <c r="B202" s="91" t="s">
        <v>404</v>
      </c>
      <c r="C202" s="166">
        <v>0</v>
      </c>
      <c r="D202" s="84"/>
      <c r="E202" s="106"/>
      <c r="F202" s="100">
        <f t="shared" si="12"/>
        <v>0</v>
      </c>
      <c r="G202" s="217"/>
      <c r="H202" s="62"/>
      <c r="L202" s="62"/>
      <c r="M202" s="62"/>
      <c r="N202" s="63"/>
    </row>
    <row r="203" spans="1:14" x14ac:dyDescent="0.25">
      <c r="A203" s="78" t="s">
        <v>405</v>
      </c>
      <c r="B203" s="91" t="s">
        <v>406</v>
      </c>
      <c r="C203" s="166">
        <v>0</v>
      </c>
      <c r="D203" s="84"/>
      <c r="E203" s="106"/>
      <c r="F203" s="100">
        <f t="shared" si="12"/>
        <v>0</v>
      </c>
      <c r="G203" s="217"/>
      <c r="H203" s="62"/>
      <c r="L203" s="62"/>
      <c r="M203" s="62"/>
      <c r="N203" s="63"/>
    </row>
    <row r="204" spans="1:14" x14ac:dyDescent="0.25">
      <c r="A204" s="78" t="s">
        <v>407</v>
      </c>
      <c r="B204" s="91" t="s">
        <v>408</v>
      </c>
      <c r="C204" s="166">
        <v>0</v>
      </c>
      <c r="D204" s="84"/>
      <c r="E204" s="106"/>
      <c r="F204" s="100">
        <f t="shared" si="12"/>
        <v>0</v>
      </c>
      <c r="G204" s="217"/>
      <c r="H204" s="62"/>
      <c r="L204" s="62"/>
      <c r="M204" s="62"/>
      <c r="N204" s="63"/>
    </row>
    <row r="205" spans="1:14" x14ac:dyDescent="0.25">
      <c r="A205" s="78" t="s">
        <v>409</v>
      </c>
      <c r="B205" s="91" t="s">
        <v>410</v>
      </c>
      <c r="C205" s="166">
        <v>0</v>
      </c>
      <c r="D205" s="84"/>
      <c r="E205" s="106"/>
      <c r="F205" s="100">
        <f t="shared" si="12"/>
        <v>0</v>
      </c>
      <c r="G205" s="217"/>
      <c r="H205" s="62"/>
      <c r="L205" s="62"/>
      <c r="M205" s="62"/>
      <c r="N205" s="63"/>
    </row>
    <row r="206" spans="1:14" x14ac:dyDescent="0.25">
      <c r="A206" s="78" t="s">
        <v>411</v>
      </c>
      <c r="B206" s="91" t="s">
        <v>412</v>
      </c>
      <c r="C206" s="166">
        <v>0</v>
      </c>
      <c r="D206" s="84"/>
      <c r="E206" s="106"/>
      <c r="F206" s="100">
        <f>IF($C$209=0,"",IF(C206="[for completion]","",C206/$C$209))</f>
        <v>0</v>
      </c>
      <c r="G206" s="217"/>
      <c r="H206" s="62"/>
      <c r="L206" s="62"/>
      <c r="M206" s="62"/>
      <c r="N206" s="63"/>
    </row>
    <row r="207" spans="1:14" x14ac:dyDescent="0.25">
      <c r="A207" s="78" t="s">
        <v>413</v>
      </c>
      <c r="B207" s="91" t="s">
        <v>189</v>
      </c>
      <c r="C207" s="166">
        <v>0</v>
      </c>
      <c r="D207" s="84"/>
      <c r="E207" s="106"/>
      <c r="F207" s="100">
        <f t="shared" si="12"/>
        <v>0</v>
      </c>
      <c r="G207" s="217"/>
      <c r="H207" s="62"/>
      <c r="L207" s="62"/>
      <c r="M207" s="62"/>
      <c r="N207" s="63"/>
    </row>
    <row r="208" spans="1:14" x14ac:dyDescent="0.25">
      <c r="A208" s="78" t="s">
        <v>414</v>
      </c>
      <c r="B208" s="102" t="s">
        <v>415</v>
      </c>
      <c r="C208" s="166">
        <v>0</v>
      </c>
      <c r="D208" s="187"/>
      <c r="E208" s="106"/>
      <c r="F208" s="126">
        <f>IF($C$209=0,"",IF(C208="[for completion]","",C208/$C$209))</f>
        <v>0</v>
      </c>
      <c r="G208" s="217"/>
      <c r="H208" s="62"/>
      <c r="L208" s="62"/>
      <c r="M208" s="62"/>
      <c r="N208" s="63"/>
    </row>
    <row r="209" spans="1:14" outlineLevel="1" x14ac:dyDescent="0.25">
      <c r="A209" s="78" t="s">
        <v>416</v>
      </c>
      <c r="B209" s="112" t="s">
        <v>191</v>
      </c>
      <c r="C209" s="118">
        <f>SUM(C193:C207)</f>
        <v>300</v>
      </c>
      <c r="E209" s="106"/>
      <c r="F209" s="104">
        <f>SUM(F193:F207)</f>
        <v>1</v>
      </c>
      <c r="G209" s="106"/>
      <c r="H209" s="62"/>
      <c r="L209" s="62"/>
      <c r="M209" s="62"/>
      <c r="N209" s="63"/>
    </row>
    <row r="210" spans="1:14" hidden="1" outlineLevel="1" x14ac:dyDescent="0.25">
      <c r="A210" s="78" t="s">
        <v>417</v>
      </c>
      <c r="B210" s="105" t="s">
        <v>193</v>
      </c>
      <c r="C210" s="166"/>
      <c r="D210" s="84"/>
      <c r="E210" s="106"/>
      <c r="F210" s="100">
        <f t="shared" ref="F210:F215" si="13">IF($C$209=0,"",IF(C210="[for completion]","",C210/$C$209))</f>
        <v>0</v>
      </c>
      <c r="G210" s="217"/>
      <c r="H210" s="62"/>
      <c r="L210" s="62"/>
      <c r="M210" s="62"/>
      <c r="N210" s="63"/>
    </row>
    <row r="211" spans="1:14" hidden="1" outlineLevel="1" x14ac:dyDescent="0.25">
      <c r="A211" s="78" t="s">
        <v>418</v>
      </c>
      <c r="B211" s="105" t="s">
        <v>193</v>
      </c>
      <c r="C211" s="166"/>
      <c r="D211" s="84"/>
      <c r="E211" s="106"/>
      <c r="F211" s="100">
        <f t="shared" si="13"/>
        <v>0</v>
      </c>
      <c r="G211" s="217"/>
      <c r="H211" s="62"/>
      <c r="L211" s="62"/>
      <c r="M211" s="62"/>
      <c r="N211" s="63"/>
    </row>
    <row r="212" spans="1:14" hidden="1" outlineLevel="1" x14ac:dyDescent="0.25">
      <c r="A212" s="78" t="s">
        <v>419</v>
      </c>
      <c r="B212" s="105" t="s">
        <v>193</v>
      </c>
      <c r="C212" s="166"/>
      <c r="D212" s="84"/>
      <c r="E212" s="106"/>
      <c r="F212" s="100">
        <f t="shared" si="13"/>
        <v>0</v>
      </c>
      <c r="G212" s="217"/>
      <c r="H212" s="62"/>
      <c r="L212" s="62"/>
      <c r="M212" s="62"/>
      <c r="N212" s="63"/>
    </row>
    <row r="213" spans="1:14" hidden="1" outlineLevel="1" x14ac:dyDescent="0.25">
      <c r="A213" s="78" t="s">
        <v>420</v>
      </c>
      <c r="B213" s="105" t="s">
        <v>193</v>
      </c>
      <c r="C213" s="166"/>
      <c r="D213" s="84"/>
      <c r="E213" s="106"/>
      <c r="F213" s="100">
        <f t="shared" si="13"/>
        <v>0</v>
      </c>
      <c r="G213" s="217"/>
      <c r="H213" s="62"/>
      <c r="L213" s="62"/>
      <c r="M213" s="62"/>
      <c r="N213" s="63"/>
    </row>
    <row r="214" spans="1:14" hidden="1" outlineLevel="1" x14ac:dyDescent="0.25">
      <c r="A214" s="78" t="s">
        <v>421</v>
      </c>
      <c r="B214" s="105" t="s">
        <v>193</v>
      </c>
      <c r="C214" s="166"/>
      <c r="D214" s="84"/>
      <c r="E214" s="106"/>
      <c r="F214" s="100">
        <f t="shared" si="13"/>
        <v>0</v>
      </c>
      <c r="G214" s="217"/>
      <c r="H214" s="62"/>
      <c r="L214" s="62"/>
      <c r="M214" s="62"/>
      <c r="N214" s="63"/>
    </row>
    <row r="215" spans="1:14" hidden="1" outlineLevel="1" x14ac:dyDescent="0.25">
      <c r="A215" s="78" t="s">
        <v>422</v>
      </c>
      <c r="B215" s="105" t="s">
        <v>193</v>
      </c>
      <c r="C215" s="166"/>
      <c r="D215" s="84"/>
      <c r="E215" s="106"/>
      <c r="F215" s="100">
        <f t="shared" si="13"/>
        <v>0</v>
      </c>
      <c r="G215" s="217"/>
      <c r="H215" s="62"/>
      <c r="L215" s="62"/>
      <c r="M215" s="62"/>
      <c r="N215" s="63"/>
    </row>
    <row r="216" spans="1:14" ht="15" customHeight="1" x14ac:dyDescent="0.25">
      <c r="A216" s="87"/>
      <c r="B216" s="88" t="s">
        <v>423</v>
      </c>
      <c r="C216" s="87" t="s">
        <v>151</v>
      </c>
      <c r="D216" s="87"/>
      <c r="E216" s="89"/>
      <c r="F216" s="90" t="s">
        <v>179</v>
      </c>
      <c r="G216" s="90" t="s">
        <v>424</v>
      </c>
      <c r="H216" s="62"/>
      <c r="L216" s="62"/>
      <c r="M216" s="62"/>
      <c r="N216" s="63"/>
    </row>
    <row r="217" spans="1:14" x14ac:dyDescent="0.25">
      <c r="A217" s="78" t="s">
        <v>425</v>
      </c>
      <c r="B217" s="110" t="s">
        <v>426</v>
      </c>
      <c r="C217" s="166">
        <v>0</v>
      </c>
      <c r="D217" s="84"/>
      <c r="E217" s="119"/>
      <c r="F217" s="100">
        <f>IF($C$38=0,"",IF(C217="[for completion]","",IF(C217="","",C217/$C$38)))</f>
        <v>0</v>
      </c>
      <c r="G217" s="100">
        <f>IF($C$39=0,"",IF(C217="[for completion]","",IF(C217="","",C217/$C$39)))</f>
        <v>0</v>
      </c>
      <c r="H217" s="62"/>
      <c r="L217" s="62"/>
      <c r="M217" s="62"/>
      <c r="N217" s="63"/>
    </row>
    <row r="218" spans="1:14" x14ac:dyDescent="0.25">
      <c r="A218" s="78" t="s">
        <v>427</v>
      </c>
      <c r="B218" s="110" t="s">
        <v>428</v>
      </c>
      <c r="C218" s="166">
        <f>C56</f>
        <v>300</v>
      </c>
      <c r="D218" s="84"/>
      <c r="E218" s="119"/>
      <c r="F218" s="100">
        <f>IF($C$38=0,"",IF(C218="[for completion]","",IF(C218="","",C218/$C$38)))</f>
        <v>3.2050939626713389E-3</v>
      </c>
      <c r="G218" s="100">
        <f>IF($C$39=0,"",IF(C218="[for completion]","",IF(C218="","",C218/$C$39)))</f>
        <v>4.1982703126311957E-3</v>
      </c>
      <c r="H218" s="62"/>
      <c r="L218" s="62"/>
      <c r="M218" s="62"/>
      <c r="N218" s="63"/>
    </row>
    <row r="219" spans="1:14" x14ac:dyDescent="0.25">
      <c r="A219" s="78" t="s">
        <v>429</v>
      </c>
      <c r="B219" s="110" t="s">
        <v>189</v>
      </c>
      <c r="C219" s="166">
        <v>0</v>
      </c>
      <c r="D219" s="84"/>
      <c r="E219" s="119"/>
      <c r="F219" s="100">
        <f>IF($C$38=0,"",IF(C219="[for completion]","",IF(C219="","",C219/$C$38)))</f>
        <v>0</v>
      </c>
      <c r="G219" s="100">
        <f>IF($C$39=0,"",IF(C219="[for completion]","",IF(C219="","",C219/$C$39)))</f>
        <v>0</v>
      </c>
      <c r="H219" s="62"/>
      <c r="L219" s="62"/>
      <c r="M219" s="62"/>
      <c r="N219" s="63"/>
    </row>
    <row r="220" spans="1:14" x14ac:dyDescent="0.25">
      <c r="A220" s="78" t="s">
        <v>430</v>
      </c>
      <c r="B220" s="112" t="s">
        <v>191</v>
      </c>
      <c r="C220" s="118">
        <f>SUM(C217:C219)</f>
        <v>300</v>
      </c>
      <c r="E220" s="119"/>
      <c r="F220" s="96">
        <f>SUM(F217:F219)</f>
        <v>3.2050939626713389E-3</v>
      </c>
      <c r="G220" s="96">
        <f>SUM(G217:G219)</f>
        <v>4.1982703126311957E-3</v>
      </c>
      <c r="H220" s="62"/>
      <c r="L220" s="62"/>
      <c r="M220" s="62"/>
      <c r="N220" s="63"/>
    </row>
    <row r="221" spans="1:14" ht="17.25" hidden="1" customHeight="1" outlineLevel="1" x14ac:dyDescent="0.25">
      <c r="A221" s="78" t="s">
        <v>431</v>
      </c>
      <c r="B221" s="105" t="s">
        <v>193</v>
      </c>
      <c r="C221" s="166"/>
      <c r="D221" s="84"/>
      <c r="E221" s="119"/>
      <c r="F221" s="100" t="str">
        <f t="shared" ref="F221:F227" si="14">IF($C$38=0,"",IF(C221="[for completion]","",IF(C221="","",C221/$C$38)))</f>
        <v/>
      </c>
      <c r="G221" s="100" t="str">
        <f t="shared" ref="G221:G227" si="15">IF($C$39=0,"",IF(C221="[for completion]","",IF(C221="","",C221/$C$39)))</f>
        <v/>
      </c>
      <c r="H221" s="62"/>
      <c r="L221" s="62"/>
      <c r="M221" s="62"/>
      <c r="N221" s="63"/>
    </row>
    <row r="222" spans="1:14" hidden="1" outlineLevel="1" x14ac:dyDescent="0.25">
      <c r="A222" s="78" t="s">
        <v>432</v>
      </c>
      <c r="B222" s="105" t="s">
        <v>193</v>
      </c>
      <c r="C222" s="166"/>
      <c r="D222" s="84"/>
      <c r="E222" s="119"/>
      <c r="F222" s="100" t="str">
        <f t="shared" si="14"/>
        <v/>
      </c>
      <c r="G222" s="100" t="str">
        <f t="shared" si="15"/>
        <v/>
      </c>
      <c r="H222" s="62"/>
      <c r="L222" s="62"/>
      <c r="M222" s="62"/>
      <c r="N222" s="63"/>
    </row>
    <row r="223" spans="1:14" hidden="1" outlineLevel="1" x14ac:dyDescent="0.25">
      <c r="A223" s="78" t="s">
        <v>433</v>
      </c>
      <c r="B223" s="105" t="s">
        <v>193</v>
      </c>
      <c r="C223" s="166"/>
      <c r="D223" s="84"/>
      <c r="E223" s="119"/>
      <c r="F223" s="100" t="str">
        <f t="shared" si="14"/>
        <v/>
      </c>
      <c r="G223" s="100" t="str">
        <f t="shared" si="15"/>
        <v/>
      </c>
      <c r="H223" s="62"/>
      <c r="L223" s="62"/>
      <c r="M223" s="62"/>
      <c r="N223" s="63"/>
    </row>
    <row r="224" spans="1:14" hidden="1" outlineLevel="1" x14ac:dyDescent="0.25">
      <c r="A224" s="78" t="s">
        <v>434</v>
      </c>
      <c r="B224" s="105" t="s">
        <v>193</v>
      </c>
      <c r="C224" s="166"/>
      <c r="D224" s="84"/>
      <c r="E224" s="119"/>
      <c r="F224" s="100" t="str">
        <f t="shared" si="14"/>
        <v/>
      </c>
      <c r="G224" s="100" t="str">
        <f t="shared" si="15"/>
        <v/>
      </c>
      <c r="H224" s="62"/>
      <c r="L224" s="62"/>
      <c r="M224" s="62"/>
      <c r="N224" s="63"/>
    </row>
    <row r="225" spans="1:14" hidden="1" outlineLevel="1" x14ac:dyDescent="0.25">
      <c r="A225" s="78" t="s">
        <v>435</v>
      </c>
      <c r="B225" s="105" t="s">
        <v>193</v>
      </c>
      <c r="C225" s="166"/>
      <c r="D225" s="84"/>
      <c r="E225" s="119"/>
      <c r="F225" s="100" t="str">
        <f t="shared" si="14"/>
        <v/>
      </c>
      <c r="G225" s="100" t="str">
        <f t="shared" si="15"/>
        <v/>
      </c>
      <c r="H225" s="62"/>
      <c r="L225" s="62"/>
      <c r="M225" s="62"/>
    </row>
    <row r="226" spans="1:14" hidden="1" outlineLevel="1" x14ac:dyDescent="0.25">
      <c r="A226" s="78" t="s">
        <v>436</v>
      </c>
      <c r="B226" s="105" t="s">
        <v>193</v>
      </c>
      <c r="C226" s="166"/>
      <c r="D226" s="84"/>
      <c r="E226" s="82"/>
      <c r="F226" s="100" t="str">
        <f t="shared" si="14"/>
        <v/>
      </c>
      <c r="G226" s="100" t="str">
        <f t="shared" si="15"/>
        <v/>
      </c>
      <c r="H226" s="62"/>
      <c r="L226" s="62"/>
      <c r="M226" s="62"/>
    </row>
    <row r="227" spans="1:14" hidden="1" outlineLevel="1" x14ac:dyDescent="0.25">
      <c r="A227" s="78" t="s">
        <v>437</v>
      </c>
      <c r="B227" s="105" t="s">
        <v>193</v>
      </c>
      <c r="C227" s="166"/>
      <c r="D227" s="84"/>
      <c r="E227" s="119"/>
      <c r="F227" s="100" t="str">
        <f t="shared" si="14"/>
        <v/>
      </c>
      <c r="G227" s="100" t="str">
        <f t="shared" si="15"/>
        <v/>
      </c>
      <c r="H227" s="62"/>
      <c r="L227" s="62"/>
      <c r="M227" s="62"/>
    </row>
    <row r="228" spans="1:14" ht="15" customHeight="1" collapsed="1" x14ac:dyDescent="0.25">
      <c r="A228" s="87"/>
      <c r="B228" s="88" t="s">
        <v>438</v>
      </c>
      <c r="C228" s="87"/>
      <c r="D228" s="87"/>
      <c r="E228" s="89"/>
      <c r="F228" s="90"/>
      <c r="G228" s="90"/>
      <c r="H228" s="62"/>
      <c r="L228" s="62"/>
      <c r="M228" s="62"/>
    </row>
    <row r="229" spans="1:14" ht="60" x14ac:dyDescent="0.25">
      <c r="A229" s="78" t="s">
        <v>439</v>
      </c>
      <c r="B229" s="91" t="s">
        <v>440</v>
      </c>
      <c r="C229" s="134" t="str">
        <f>C30</f>
        <v>https://www.skandia.se/om-oss/om-skandia/finansiell-information/disclaimer-skandiabanken/covered-bonds/</v>
      </c>
      <c r="H229" s="62"/>
      <c r="L229" s="62"/>
      <c r="M229" s="62"/>
    </row>
    <row r="230" spans="1:14" ht="15" customHeight="1" x14ac:dyDescent="0.25">
      <c r="A230" s="87"/>
      <c r="B230" s="88" t="s">
        <v>441</v>
      </c>
      <c r="C230" s="87"/>
      <c r="D230" s="87"/>
      <c r="E230" s="89"/>
      <c r="F230" s="90"/>
      <c r="G230" s="90"/>
      <c r="H230" s="62"/>
      <c r="L230" s="62"/>
      <c r="M230" s="62"/>
    </row>
    <row r="231" spans="1:14" x14ac:dyDescent="0.25">
      <c r="A231" s="78" t="s">
        <v>442</v>
      </c>
      <c r="B231" s="78" t="s">
        <v>443</v>
      </c>
      <c r="C231" s="166">
        <v>0</v>
      </c>
      <c r="D231" s="84"/>
      <c r="E231" s="82"/>
      <c r="H231" s="62"/>
      <c r="L231" s="62"/>
      <c r="M231" s="62"/>
    </row>
    <row r="232" spans="1:14" x14ac:dyDescent="0.25">
      <c r="A232" s="78" t="s">
        <v>444</v>
      </c>
      <c r="B232" s="127" t="s">
        <v>445</v>
      </c>
      <c r="C232" s="166" t="s">
        <v>2899</v>
      </c>
      <c r="D232" s="84"/>
      <c r="E232" s="82"/>
      <c r="H232" s="62"/>
      <c r="L232" s="62"/>
      <c r="M232" s="62"/>
    </row>
    <row r="233" spans="1:14" x14ac:dyDescent="0.25">
      <c r="A233" s="78" t="s">
        <v>446</v>
      </c>
      <c r="B233" s="127" t="s">
        <v>447</v>
      </c>
      <c r="C233" s="166" t="s">
        <v>1879</v>
      </c>
      <c r="D233" s="84"/>
      <c r="E233" s="82"/>
      <c r="H233" s="62"/>
      <c r="L233" s="62"/>
      <c r="M233" s="62"/>
    </row>
    <row r="234" spans="1:14" hidden="1" outlineLevel="1" x14ac:dyDescent="0.25">
      <c r="A234" s="78" t="s">
        <v>448</v>
      </c>
      <c r="B234" s="98" t="s">
        <v>449</v>
      </c>
      <c r="C234" s="195"/>
      <c r="D234" s="187"/>
      <c r="E234" s="82"/>
      <c r="H234" s="62"/>
      <c r="L234" s="62"/>
      <c r="M234" s="62"/>
    </row>
    <row r="235" spans="1:14" hidden="1" outlineLevel="1" x14ac:dyDescent="0.25">
      <c r="A235" s="78" t="s">
        <v>450</v>
      </c>
      <c r="B235" s="98" t="s">
        <v>451</v>
      </c>
      <c r="C235" s="195"/>
      <c r="D235" s="187"/>
      <c r="E235" s="82"/>
      <c r="H235" s="62"/>
      <c r="L235" s="62"/>
      <c r="M235" s="62"/>
    </row>
    <row r="236" spans="1:14" hidden="1" outlineLevel="1" x14ac:dyDescent="0.25">
      <c r="A236" s="78" t="s">
        <v>452</v>
      </c>
      <c r="B236" s="98" t="s">
        <v>453</v>
      </c>
      <c r="C236" s="187"/>
      <c r="D236" s="187"/>
      <c r="E236" s="82"/>
      <c r="H236" s="62"/>
      <c r="L236" s="62"/>
      <c r="M236" s="62"/>
    </row>
    <row r="237" spans="1:14" hidden="1" outlineLevel="1" x14ac:dyDescent="0.25">
      <c r="A237" s="78" t="s">
        <v>454</v>
      </c>
      <c r="C237" s="82"/>
      <c r="D237" s="82"/>
      <c r="E237" s="82"/>
      <c r="H237" s="62"/>
      <c r="L237" s="62"/>
      <c r="M237" s="62"/>
    </row>
    <row r="238" spans="1:14" hidden="1" outlineLevel="1" x14ac:dyDescent="0.25">
      <c r="A238" s="78" t="s">
        <v>455</v>
      </c>
      <c r="C238" s="82"/>
      <c r="D238" s="82"/>
      <c r="E238" s="82"/>
      <c r="H238" s="62"/>
      <c r="L238" s="62"/>
      <c r="M238" s="62"/>
    </row>
    <row r="239" spans="1:14" outlineLevel="1" x14ac:dyDescent="0.25">
      <c r="A239" s="87"/>
      <c r="B239" s="88" t="s">
        <v>456</v>
      </c>
      <c r="C239" s="87"/>
      <c r="D239" s="87"/>
      <c r="E239" s="87"/>
      <c r="F239" s="87"/>
      <c r="G239" s="87"/>
      <c r="H239" s="62"/>
      <c r="K239" s="2"/>
      <c r="L239" s="2"/>
      <c r="M239" s="2"/>
      <c r="N239" s="2"/>
    </row>
    <row r="240" spans="1:14" ht="30" outlineLevel="1" x14ac:dyDescent="0.25">
      <c r="A240" s="78" t="s">
        <v>457</v>
      </c>
      <c r="B240" s="78" t="s">
        <v>630</v>
      </c>
      <c r="C240" s="84" t="s">
        <v>138</v>
      </c>
      <c r="D240" s="84"/>
      <c r="G240" s="2"/>
      <c r="H240" s="62"/>
      <c r="K240" s="2"/>
      <c r="L240" s="2"/>
      <c r="M240" s="2"/>
      <c r="N240" s="2"/>
    </row>
    <row r="241" spans="1:14" outlineLevel="1" x14ac:dyDescent="0.25">
      <c r="A241" s="78" t="s">
        <v>458</v>
      </c>
      <c r="B241" s="78" t="s">
        <v>459</v>
      </c>
      <c r="C241" s="84" t="s">
        <v>2900</v>
      </c>
      <c r="D241" s="84"/>
      <c r="G241" s="2"/>
      <c r="H241" s="62"/>
      <c r="K241" s="2"/>
      <c r="L241" s="2"/>
      <c r="M241" s="2"/>
      <c r="N241" s="2"/>
    </row>
    <row r="242" spans="1:14" outlineLevel="1" x14ac:dyDescent="0.25">
      <c r="A242" s="78" t="s">
        <v>460</v>
      </c>
      <c r="B242" s="78" t="s">
        <v>461</v>
      </c>
      <c r="C242" s="240" t="s">
        <v>2901</v>
      </c>
      <c r="D242" s="84"/>
      <c r="G242" s="2"/>
      <c r="H242" s="62"/>
      <c r="K242" s="2"/>
      <c r="L242" s="2"/>
      <c r="M242" s="2"/>
      <c r="N242" s="2"/>
    </row>
    <row r="243" spans="1:14" ht="30" outlineLevel="1" x14ac:dyDescent="0.25">
      <c r="A243" s="78" t="s">
        <v>462</v>
      </c>
      <c r="B243" s="78" t="s">
        <v>631</v>
      </c>
      <c r="C243" s="84" t="s">
        <v>141</v>
      </c>
      <c r="D243" s="84"/>
      <c r="G243" s="2"/>
      <c r="H243" s="62"/>
      <c r="K243" s="2"/>
      <c r="L243" s="2"/>
      <c r="M243" s="2"/>
      <c r="N243" s="2"/>
    </row>
    <row r="244" spans="1:14" outlineLevel="1" x14ac:dyDescent="0.25">
      <c r="A244" s="78" t="s">
        <v>463</v>
      </c>
      <c r="B244" s="78" t="s">
        <v>464</v>
      </c>
      <c r="C244" s="128" t="s">
        <v>465</v>
      </c>
      <c r="D244" s="128" t="s">
        <v>466</v>
      </c>
      <c r="E244" s="84"/>
      <c r="G244" s="2"/>
      <c r="H244" s="62"/>
      <c r="K244" s="2"/>
      <c r="L244" s="2"/>
      <c r="M244" s="2"/>
      <c r="N244" s="2"/>
    </row>
    <row r="245" spans="1:14" outlineLevel="1" x14ac:dyDescent="0.25">
      <c r="A245" s="78" t="s">
        <v>467</v>
      </c>
      <c r="B245" s="78" t="s">
        <v>632</v>
      </c>
      <c r="C245" s="84" t="s">
        <v>138</v>
      </c>
      <c r="D245" s="84"/>
      <c r="G245" s="2"/>
      <c r="H245" s="62"/>
      <c r="K245" s="2"/>
      <c r="L245" s="2"/>
      <c r="M245" s="2"/>
      <c r="N245" s="2"/>
    </row>
    <row r="246" spans="1:14" outlineLevel="1" x14ac:dyDescent="0.25">
      <c r="A246" s="78" t="s">
        <v>468</v>
      </c>
      <c r="B246" s="78" t="s">
        <v>469</v>
      </c>
      <c r="C246" s="84" t="s">
        <v>2901</v>
      </c>
      <c r="D246" s="84"/>
      <c r="G246" s="2"/>
      <c r="H246" s="62"/>
      <c r="K246" s="2"/>
      <c r="L246" s="2"/>
      <c r="M246" s="2"/>
      <c r="N246" s="2"/>
    </row>
    <row r="247" spans="1:14" hidden="1" outlineLevel="1" x14ac:dyDescent="0.25">
      <c r="A247" s="78" t="s">
        <v>470</v>
      </c>
      <c r="D247" s="2"/>
      <c r="E247" s="2"/>
      <c r="F247" s="2"/>
      <c r="G247" s="2"/>
      <c r="H247" s="62"/>
      <c r="K247" s="2"/>
      <c r="L247" s="2"/>
      <c r="M247" s="2"/>
      <c r="N247" s="2"/>
    </row>
    <row r="248" spans="1:14" hidden="1" outlineLevel="1" x14ac:dyDescent="0.25">
      <c r="A248" s="78" t="s">
        <v>471</v>
      </c>
      <c r="D248" s="2"/>
      <c r="E248" s="2"/>
      <c r="F248" s="2"/>
      <c r="G248" s="2"/>
      <c r="H248" s="62"/>
      <c r="K248" s="2"/>
      <c r="L248" s="2"/>
      <c r="M248" s="2"/>
      <c r="N248" s="2"/>
    </row>
    <row r="249" spans="1:14" hidden="1" outlineLevel="1" x14ac:dyDescent="0.25">
      <c r="A249" s="78" t="s">
        <v>472</v>
      </c>
      <c r="D249" s="2"/>
      <c r="E249" s="2"/>
      <c r="F249" s="2"/>
      <c r="G249" s="2"/>
      <c r="H249" s="62"/>
      <c r="K249" s="2"/>
      <c r="L249" s="2"/>
      <c r="M249" s="2"/>
      <c r="N249" s="2"/>
    </row>
    <row r="250" spans="1:14" hidden="1" outlineLevel="1" x14ac:dyDescent="0.25">
      <c r="A250" s="78" t="s">
        <v>473</v>
      </c>
      <c r="D250" s="2"/>
      <c r="E250" s="2"/>
      <c r="F250" s="2"/>
      <c r="G250" s="2"/>
      <c r="H250" s="62"/>
      <c r="K250" s="2"/>
      <c r="L250" s="2"/>
      <c r="M250" s="2"/>
      <c r="N250" s="2"/>
    </row>
    <row r="251" spans="1:14" hidden="1" outlineLevel="1" x14ac:dyDescent="0.25">
      <c r="A251" s="78" t="s">
        <v>474</v>
      </c>
      <c r="D251" s="2"/>
      <c r="E251" s="2"/>
      <c r="F251" s="2"/>
      <c r="G251" s="2"/>
      <c r="H251" s="62"/>
      <c r="K251" s="2"/>
      <c r="L251" s="2"/>
      <c r="M251" s="2"/>
      <c r="N251" s="2"/>
    </row>
    <row r="252" spans="1:14" hidden="1" outlineLevel="1" x14ac:dyDescent="0.25">
      <c r="A252" s="78" t="s">
        <v>475</v>
      </c>
      <c r="D252" s="2"/>
      <c r="E252" s="2"/>
      <c r="F252" s="2"/>
      <c r="G252" s="2"/>
      <c r="H252" s="62"/>
      <c r="K252" s="2"/>
      <c r="L252" s="2"/>
      <c r="M252" s="2"/>
      <c r="N252" s="2"/>
    </row>
    <row r="253" spans="1:14" hidden="1" outlineLevel="1" x14ac:dyDescent="0.25">
      <c r="A253" s="78" t="s">
        <v>476</v>
      </c>
      <c r="D253" s="2"/>
      <c r="E253" s="2"/>
      <c r="F253" s="2"/>
      <c r="G253" s="2"/>
      <c r="H253" s="62"/>
      <c r="K253" s="2"/>
      <c r="L253" s="2"/>
      <c r="M253" s="2"/>
      <c r="N253" s="2"/>
    </row>
    <row r="254" spans="1:14" hidden="1" outlineLevel="1" x14ac:dyDescent="0.25">
      <c r="A254" s="78" t="s">
        <v>477</v>
      </c>
      <c r="D254" s="2"/>
      <c r="E254" s="2"/>
      <c r="F254" s="2"/>
      <c r="G254" s="2"/>
      <c r="H254" s="62"/>
      <c r="K254" s="2"/>
      <c r="L254" s="2"/>
      <c r="M254" s="2"/>
      <c r="N254" s="2"/>
    </row>
    <row r="255" spans="1:14" hidden="1" outlineLevel="1" x14ac:dyDescent="0.25">
      <c r="A255" s="78" t="s">
        <v>478</v>
      </c>
      <c r="D255" s="2"/>
      <c r="E255" s="2"/>
      <c r="F255" s="2"/>
      <c r="G255" s="2"/>
      <c r="H255" s="62"/>
      <c r="K255" s="2"/>
      <c r="L255" s="2"/>
      <c r="M255" s="2"/>
      <c r="N255" s="2"/>
    </row>
    <row r="256" spans="1:14" hidden="1" outlineLevel="1" x14ac:dyDescent="0.25">
      <c r="A256" s="78" t="s">
        <v>479</v>
      </c>
      <c r="D256" s="2"/>
      <c r="E256" s="2"/>
      <c r="F256" s="2"/>
      <c r="G256" s="2"/>
      <c r="H256" s="62"/>
      <c r="K256" s="2"/>
      <c r="L256" s="2"/>
      <c r="M256" s="2"/>
      <c r="N256" s="2"/>
    </row>
    <row r="257" spans="1:14" hidden="1" outlineLevel="1" x14ac:dyDescent="0.25">
      <c r="A257" s="78" t="s">
        <v>480</v>
      </c>
      <c r="D257" s="2"/>
      <c r="E257" s="2"/>
      <c r="F257" s="2"/>
      <c r="G257" s="2"/>
      <c r="H257" s="62"/>
      <c r="K257" s="2"/>
      <c r="L257" s="2"/>
      <c r="M257" s="2"/>
      <c r="N257" s="2"/>
    </row>
    <row r="258" spans="1:14" hidden="1" outlineLevel="1" x14ac:dyDescent="0.25">
      <c r="A258" s="78" t="s">
        <v>481</v>
      </c>
      <c r="D258" s="2"/>
      <c r="E258" s="2"/>
      <c r="F258" s="2"/>
      <c r="G258" s="2"/>
      <c r="H258" s="62"/>
      <c r="K258" s="2"/>
      <c r="L258" s="2"/>
      <c r="M258" s="2"/>
      <c r="N258" s="2"/>
    </row>
    <row r="259" spans="1:14" hidden="1" outlineLevel="1" x14ac:dyDescent="0.25">
      <c r="A259" s="78" t="s">
        <v>482</v>
      </c>
      <c r="D259" s="2"/>
      <c r="E259" s="2"/>
      <c r="F259" s="2"/>
      <c r="G259" s="2"/>
      <c r="H259" s="62"/>
      <c r="K259" s="2"/>
      <c r="L259" s="2"/>
      <c r="M259" s="2"/>
      <c r="N259" s="2"/>
    </row>
    <row r="260" spans="1:14" hidden="1" outlineLevel="1" x14ac:dyDescent="0.25">
      <c r="A260" s="78" t="s">
        <v>483</v>
      </c>
      <c r="D260" s="2"/>
      <c r="E260" s="2"/>
      <c r="F260" s="2"/>
      <c r="G260" s="2"/>
      <c r="H260" s="62"/>
      <c r="K260" s="2"/>
      <c r="L260" s="2"/>
      <c r="M260" s="2"/>
      <c r="N260" s="2"/>
    </row>
    <row r="261" spans="1:14" hidden="1" outlineLevel="1" x14ac:dyDescent="0.25">
      <c r="A261" s="78" t="s">
        <v>484</v>
      </c>
      <c r="D261" s="2"/>
      <c r="E261" s="2"/>
      <c r="F261" s="2"/>
      <c r="G261" s="2"/>
      <c r="H261" s="62"/>
      <c r="K261" s="2"/>
      <c r="L261" s="2"/>
      <c r="M261" s="2"/>
      <c r="N261" s="2"/>
    </row>
    <row r="262" spans="1:14" hidden="1" outlineLevel="1" x14ac:dyDescent="0.25">
      <c r="A262" s="78" t="s">
        <v>485</v>
      </c>
      <c r="D262" s="2"/>
      <c r="E262" s="2"/>
      <c r="F262" s="2"/>
      <c r="G262" s="2"/>
      <c r="H262" s="62"/>
      <c r="K262" s="2"/>
      <c r="L262" s="2"/>
      <c r="M262" s="2"/>
      <c r="N262" s="2"/>
    </row>
    <row r="263" spans="1:14" hidden="1" outlineLevel="1" x14ac:dyDescent="0.25">
      <c r="A263" s="78" t="s">
        <v>486</v>
      </c>
      <c r="D263" s="2"/>
      <c r="E263" s="2"/>
      <c r="F263" s="2"/>
      <c r="G263" s="2"/>
      <c r="H263" s="62"/>
      <c r="K263" s="2"/>
      <c r="L263" s="2"/>
      <c r="M263" s="2"/>
      <c r="N263" s="2"/>
    </row>
    <row r="264" spans="1:14" hidden="1" outlineLevel="1" x14ac:dyDescent="0.25">
      <c r="A264" s="78" t="s">
        <v>487</v>
      </c>
      <c r="D264" s="2"/>
      <c r="E264" s="2"/>
      <c r="F264" s="2"/>
      <c r="G264" s="2"/>
      <c r="H264" s="62"/>
      <c r="K264" s="2"/>
      <c r="L264" s="2"/>
      <c r="M264" s="2"/>
      <c r="N264" s="2"/>
    </row>
    <row r="265" spans="1:14" hidden="1" outlineLevel="1" x14ac:dyDescent="0.25">
      <c r="A265" s="78" t="s">
        <v>488</v>
      </c>
      <c r="D265" s="2"/>
      <c r="E265" s="2"/>
      <c r="F265" s="2"/>
      <c r="G265" s="2"/>
      <c r="H265" s="62"/>
      <c r="K265" s="2"/>
      <c r="L265" s="2"/>
      <c r="M265" s="2"/>
      <c r="N265" s="2"/>
    </row>
    <row r="266" spans="1:14" hidden="1" outlineLevel="1" x14ac:dyDescent="0.25">
      <c r="A266" s="78" t="s">
        <v>489</v>
      </c>
      <c r="D266" s="2"/>
      <c r="E266" s="2"/>
      <c r="F266" s="2"/>
      <c r="G266" s="2"/>
      <c r="H266" s="62"/>
      <c r="K266" s="2"/>
      <c r="L266" s="2"/>
      <c r="M266" s="2"/>
      <c r="N266" s="2"/>
    </row>
    <row r="267" spans="1:14" hidden="1" outlineLevel="1" x14ac:dyDescent="0.25">
      <c r="A267" s="78" t="s">
        <v>490</v>
      </c>
      <c r="D267" s="2"/>
      <c r="E267" s="2"/>
      <c r="F267" s="2"/>
      <c r="G267" s="2"/>
      <c r="H267" s="62"/>
      <c r="K267" s="2"/>
      <c r="L267" s="2"/>
      <c r="M267" s="2"/>
      <c r="N267" s="2"/>
    </row>
    <row r="268" spans="1:14" hidden="1" outlineLevel="1" x14ac:dyDescent="0.25">
      <c r="A268" s="78" t="s">
        <v>491</v>
      </c>
      <c r="D268" s="2"/>
      <c r="E268" s="2"/>
      <c r="F268" s="2"/>
      <c r="G268" s="2"/>
      <c r="H268" s="62"/>
      <c r="K268" s="2"/>
      <c r="L268" s="2"/>
      <c r="M268" s="2"/>
      <c r="N268" s="2"/>
    </row>
    <row r="269" spans="1:14" hidden="1" outlineLevel="1" x14ac:dyDescent="0.25">
      <c r="A269" s="78" t="s">
        <v>492</v>
      </c>
      <c r="D269" s="2"/>
      <c r="E269" s="2"/>
      <c r="F269" s="2"/>
      <c r="G269" s="2"/>
      <c r="H269" s="62"/>
      <c r="K269" s="2"/>
      <c r="L269" s="2"/>
      <c r="M269" s="2"/>
      <c r="N269" s="2"/>
    </row>
    <row r="270" spans="1:14" hidden="1" outlineLevel="1" x14ac:dyDescent="0.25">
      <c r="A270" s="78" t="s">
        <v>493</v>
      </c>
      <c r="D270" s="2"/>
      <c r="E270" s="2"/>
      <c r="F270" s="2"/>
      <c r="G270" s="2"/>
      <c r="H270" s="62"/>
      <c r="K270" s="2"/>
      <c r="L270" s="2"/>
      <c r="M270" s="2"/>
      <c r="N270" s="2"/>
    </row>
    <row r="271" spans="1:14" hidden="1" outlineLevel="1" x14ac:dyDescent="0.25">
      <c r="A271" s="78" t="s">
        <v>494</v>
      </c>
      <c r="D271" s="2"/>
      <c r="E271" s="2"/>
      <c r="F271" s="2"/>
      <c r="G271" s="2"/>
      <c r="H271" s="62"/>
      <c r="K271" s="2"/>
      <c r="L271" s="2"/>
      <c r="M271" s="2"/>
      <c r="N271" s="2"/>
    </row>
    <row r="272" spans="1:14" hidden="1" outlineLevel="1" x14ac:dyDescent="0.25">
      <c r="A272" s="78" t="s">
        <v>495</v>
      </c>
      <c r="D272" s="2"/>
      <c r="E272" s="2"/>
      <c r="F272" s="2"/>
      <c r="G272" s="2"/>
      <c r="H272" s="62"/>
      <c r="K272" s="2"/>
      <c r="L272" s="2"/>
      <c r="M272" s="2"/>
      <c r="N272" s="2"/>
    </row>
    <row r="273" spans="1:14" hidden="1" outlineLevel="1" x14ac:dyDescent="0.25">
      <c r="A273" s="78" t="s">
        <v>496</v>
      </c>
      <c r="D273" s="2"/>
      <c r="E273" s="2"/>
      <c r="F273" s="2"/>
      <c r="G273" s="2"/>
      <c r="H273" s="62"/>
      <c r="K273" s="2"/>
      <c r="L273" s="2"/>
      <c r="M273" s="2"/>
      <c r="N273" s="2"/>
    </row>
    <row r="274" spans="1:14" hidden="1" outlineLevel="1" x14ac:dyDescent="0.25">
      <c r="A274" s="78" t="s">
        <v>497</v>
      </c>
      <c r="D274" s="2"/>
      <c r="E274" s="2"/>
      <c r="F274" s="2"/>
      <c r="G274" s="2"/>
      <c r="H274" s="62"/>
      <c r="K274" s="2"/>
      <c r="L274" s="2"/>
      <c r="M274" s="2"/>
      <c r="N274" s="2"/>
    </row>
    <row r="275" spans="1:14" hidden="1" outlineLevel="1" x14ac:dyDescent="0.25">
      <c r="A275" s="78" t="s">
        <v>498</v>
      </c>
      <c r="D275" s="2"/>
      <c r="E275" s="2"/>
      <c r="F275" s="2"/>
      <c r="G275" s="2"/>
      <c r="H275" s="62"/>
      <c r="K275" s="2"/>
      <c r="L275" s="2"/>
      <c r="M275" s="2"/>
      <c r="N275" s="2"/>
    </row>
    <row r="276" spans="1:14" hidden="1" outlineLevel="1" x14ac:dyDescent="0.25">
      <c r="A276" s="78" t="s">
        <v>499</v>
      </c>
      <c r="D276" s="2"/>
      <c r="E276" s="2"/>
      <c r="F276" s="2"/>
      <c r="G276" s="2"/>
      <c r="H276" s="62"/>
      <c r="K276" s="2"/>
      <c r="L276" s="2"/>
      <c r="M276" s="2"/>
      <c r="N276" s="2"/>
    </row>
    <row r="277" spans="1:14" hidden="1" outlineLevel="1" x14ac:dyDescent="0.25">
      <c r="A277" s="78" t="s">
        <v>500</v>
      </c>
      <c r="D277" s="2"/>
      <c r="E277" s="2"/>
      <c r="F277" s="2"/>
      <c r="G277" s="2"/>
      <c r="H277" s="62"/>
      <c r="K277" s="2"/>
      <c r="L277" s="2"/>
      <c r="M277" s="2"/>
      <c r="N277" s="2"/>
    </row>
    <row r="278" spans="1:14" hidden="1" outlineLevel="1" x14ac:dyDescent="0.25">
      <c r="A278" s="78" t="s">
        <v>501</v>
      </c>
      <c r="D278" s="2"/>
      <c r="E278" s="2"/>
      <c r="F278" s="2"/>
      <c r="G278" s="2"/>
      <c r="H278" s="62"/>
      <c r="K278" s="2"/>
      <c r="L278" s="2"/>
      <c r="M278" s="2"/>
      <c r="N278" s="2"/>
    </row>
    <row r="279" spans="1:14" hidden="1" outlineLevel="1" x14ac:dyDescent="0.25">
      <c r="A279" s="78" t="s">
        <v>502</v>
      </c>
      <c r="D279" s="2"/>
      <c r="E279" s="2"/>
      <c r="F279" s="2"/>
      <c r="G279" s="2"/>
      <c r="H279" s="62"/>
      <c r="K279" s="2"/>
      <c r="L279" s="2"/>
      <c r="M279" s="2"/>
      <c r="N279" s="2"/>
    </row>
    <row r="280" spans="1:14" hidden="1" outlineLevel="1" x14ac:dyDescent="0.25">
      <c r="A280" s="78" t="s">
        <v>503</v>
      </c>
      <c r="D280" s="2"/>
      <c r="E280" s="2"/>
      <c r="F280" s="2"/>
      <c r="G280" s="2"/>
      <c r="H280" s="62"/>
      <c r="K280" s="2"/>
      <c r="L280" s="2"/>
      <c r="M280" s="2"/>
      <c r="N280" s="2"/>
    </row>
    <row r="281" spans="1:14" hidden="1" outlineLevel="1" x14ac:dyDescent="0.25">
      <c r="A281" s="78" t="s">
        <v>504</v>
      </c>
      <c r="D281" s="2"/>
      <c r="E281" s="2"/>
      <c r="F281" s="2"/>
      <c r="G281" s="2"/>
      <c r="H281" s="62"/>
      <c r="K281" s="2"/>
      <c r="L281" s="2"/>
      <c r="M281" s="2"/>
      <c r="N281" s="2"/>
    </row>
    <row r="282" spans="1:14" hidden="1" outlineLevel="1" x14ac:dyDescent="0.25">
      <c r="A282" s="78" t="s">
        <v>505</v>
      </c>
      <c r="D282" s="2"/>
      <c r="E282" s="2"/>
      <c r="F282" s="2"/>
      <c r="G282" s="2"/>
      <c r="H282" s="62"/>
      <c r="K282" s="2"/>
      <c r="L282" s="2"/>
      <c r="M282" s="2"/>
      <c r="N282" s="2"/>
    </row>
    <row r="283" spans="1:14" hidden="1" outlineLevel="1" x14ac:dyDescent="0.25">
      <c r="A283" s="78" t="s">
        <v>506</v>
      </c>
      <c r="D283" s="2"/>
      <c r="E283" s="2"/>
      <c r="F283" s="2"/>
      <c r="G283" s="2"/>
      <c r="H283" s="62"/>
      <c r="K283" s="2"/>
      <c r="L283" s="2"/>
      <c r="M283" s="2"/>
      <c r="N283" s="2"/>
    </row>
    <row r="284" spans="1:14" hidden="1" outlineLevel="1" x14ac:dyDescent="0.25">
      <c r="A284" s="78" t="s">
        <v>507</v>
      </c>
      <c r="D284" s="2"/>
      <c r="E284" s="2"/>
      <c r="F284" s="2"/>
      <c r="G284" s="2"/>
      <c r="H284" s="62"/>
      <c r="K284" s="2"/>
      <c r="L284" s="2"/>
      <c r="M284" s="2"/>
      <c r="N284" s="2"/>
    </row>
    <row r="285" spans="1:14" ht="18.75" x14ac:dyDescent="0.25">
      <c r="A285" s="75"/>
      <c r="B285" s="75" t="s">
        <v>508</v>
      </c>
      <c r="C285" s="75"/>
      <c r="D285" s="75"/>
      <c r="E285" s="75"/>
      <c r="F285" s="76"/>
      <c r="G285" s="77"/>
      <c r="H285" s="62"/>
      <c r="I285" s="68"/>
      <c r="J285" s="68"/>
      <c r="K285" s="68"/>
      <c r="L285" s="68"/>
      <c r="M285" s="70"/>
    </row>
    <row r="286" spans="1:14" ht="18.75" x14ac:dyDescent="0.25">
      <c r="A286" s="129" t="s">
        <v>509</v>
      </c>
      <c r="B286" s="130"/>
      <c r="C286" s="130"/>
      <c r="D286" s="130"/>
      <c r="E286" s="130"/>
      <c r="F286" s="131"/>
      <c r="G286" s="130"/>
      <c r="H286" s="62"/>
      <c r="I286" s="68"/>
      <c r="J286" s="68"/>
      <c r="K286" s="68"/>
      <c r="L286" s="68"/>
      <c r="M286" s="70"/>
    </row>
    <row r="287" spans="1:14" ht="18.75" x14ac:dyDescent="0.25">
      <c r="A287" s="129" t="s">
        <v>510</v>
      </c>
      <c r="B287" s="130"/>
      <c r="C287" s="130"/>
      <c r="D287" s="130"/>
      <c r="E287" s="130"/>
      <c r="F287" s="131"/>
      <c r="G287" s="130"/>
      <c r="H287" s="62"/>
      <c r="I287" s="68"/>
      <c r="J287" s="68"/>
      <c r="K287" s="68"/>
      <c r="L287" s="68"/>
      <c r="M287" s="70"/>
    </row>
    <row r="288" spans="1:14" x14ac:dyDescent="0.25">
      <c r="A288" s="78" t="s">
        <v>511</v>
      </c>
      <c r="B288" s="98" t="s">
        <v>512</v>
      </c>
      <c r="C288" s="132">
        <f>ROW(B38)</f>
        <v>38</v>
      </c>
      <c r="D288" s="97"/>
      <c r="E288" s="97"/>
      <c r="F288" s="97"/>
      <c r="G288" s="97"/>
      <c r="H288" s="62"/>
      <c r="I288" s="80"/>
      <c r="J288" s="133"/>
      <c r="L288" s="97"/>
      <c r="M288" s="97"/>
      <c r="N288" s="97"/>
    </row>
    <row r="289" spans="1:14" x14ac:dyDescent="0.25">
      <c r="A289" s="78" t="s">
        <v>513</v>
      </c>
      <c r="B289" s="98" t="s">
        <v>514</v>
      </c>
      <c r="C289" s="132">
        <f>ROW(B39)</f>
        <v>39</v>
      </c>
      <c r="E289" s="97"/>
      <c r="F289" s="97"/>
      <c r="H289" s="62"/>
      <c r="I289" s="80"/>
      <c r="J289" s="133"/>
      <c r="L289" s="97"/>
      <c r="M289" s="97"/>
    </row>
    <row r="290" spans="1:14" ht="60" x14ac:dyDescent="0.25">
      <c r="A290" s="78" t="s">
        <v>515</v>
      </c>
      <c r="B290" s="98" t="s">
        <v>516</v>
      </c>
      <c r="C290" s="134" t="str">
        <f>C30</f>
        <v>https://www.skandia.se/om-oss/om-skandia/finansiell-information/disclaimer-skandiabanken/covered-bonds/</v>
      </c>
      <c r="G290" s="135"/>
      <c r="H290" s="62"/>
      <c r="I290" s="80"/>
      <c r="J290" s="133"/>
      <c r="K290" s="133"/>
      <c r="L290" s="135"/>
      <c r="M290" s="97"/>
      <c r="N290" s="135"/>
    </row>
    <row r="291" spans="1:14" x14ac:dyDescent="0.25">
      <c r="A291" s="78" t="s">
        <v>517</v>
      </c>
      <c r="B291" s="98" t="s">
        <v>518</v>
      </c>
      <c r="C291" s="132" t="str">
        <f ca="1">IF(ISREF(INDIRECT("'B1. HTT Mortgage Assets'!A1")),ROW('[1]B1. HTT Mortgage Assets'!B43)&amp;" for Mortgage Assets","")</f>
        <v>43 for Mortgage Assets</v>
      </c>
      <c r="D291" s="132" t="str">
        <f ca="1">IF(ISREF(INDIRECT("'B2. HTT Public Sector Assets'!A1")),ROW('[1]B2. HTT Public Sector Assets'!B48)&amp; " for Public Sector Assets","")</f>
        <v>48 for Public Sector Assets</v>
      </c>
      <c r="E291" s="135"/>
      <c r="F291" s="97"/>
      <c r="H291" s="62"/>
      <c r="I291" s="80"/>
      <c r="J291" s="133"/>
    </row>
    <row r="292" spans="1:14" x14ac:dyDescent="0.25">
      <c r="A292" s="78" t="s">
        <v>519</v>
      </c>
      <c r="B292" s="98" t="s">
        <v>520</v>
      </c>
      <c r="C292" s="132">
        <f>ROW(B52)</f>
        <v>52</v>
      </c>
      <c r="G292" s="135"/>
      <c r="H292" s="62"/>
      <c r="I292" s="80"/>
      <c r="J292" s="2"/>
      <c r="K292" s="133"/>
      <c r="L292" s="135"/>
      <c r="N292" s="135"/>
    </row>
    <row r="293" spans="1:14" x14ac:dyDescent="0.25">
      <c r="A293" s="78" t="s">
        <v>521</v>
      </c>
      <c r="B293" s="98" t="s">
        <v>522</v>
      </c>
      <c r="C293" s="136" t="str">
        <f ca="1">IF(ISREF(INDIRECT("'B1. HTT Mortgage Assets'!A1")),ROW('[1]B1. HTT Mortgage Assets'!B186)&amp;" for Residential Mortgage Assets","")</f>
        <v>186 for Residential Mortgage Assets</v>
      </c>
      <c r="D293" s="132" t="str">
        <f ca="1">IF(ISREF(INDIRECT("'B1. HTT Mortgage Assets'!A1")),ROW('[1]B1. HTT Mortgage Assets'!B424 )&amp; " for Commercial Mortgage Assets","")</f>
        <v>424 for Commercial Mortgage Assets</v>
      </c>
      <c r="E293" s="135"/>
      <c r="F293" s="132" t="str">
        <f ca="1">IF(ISREF(INDIRECT("'B2. HTT Public Sector Assets'!A1")),ROW('[1]B2. HTT Public Sector Assets'!B18)&amp; " for Public Sector Assets","")</f>
        <v>18 for Public Sector Assets</v>
      </c>
      <c r="G293" s="132" t="str">
        <f ca="1">IF(ISREF(INDIRECT("'B3. HTT Shipping Assets'!A1")),ROW('[1]B3. HTT Shipping Assets'!B116)&amp; " for Shipping Assets","")</f>
        <v>116 for Shipping Assets</v>
      </c>
      <c r="H293" s="62"/>
      <c r="I293" s="80"/>
      <c r="M293" s="135"/>
    </row>
    <row r="294" spans="1:14" x14ac:dyDescent="0.25">
      <c r="A294" s="78" t="s">
        <v>523</v>
      </c>
      <c r="B294" s="98" t="s">
        <v>524</v>
      </c>
      <c r="C294" s="136" t="s">
        <v>525</v>
      </c>
      <c r="H294" s="62"/>
      <c r="I294" s="80"/>
      <c r="J294" s="133"/>
      <c r="M294" s="135"/>
    </row>
    <row r="295" spans="1:14" x14ac:dyDescent="0.25">
      <c r="A295" s="78" t="s">
        <v>526</v>
      </c>
      <c r="B295" s="98" t="s">
        <v>527</v>
      </c>
      <c r="C295" s="132" t="str">
        <f ca="1">IF(ISREF(INDIRECT("'B1. HTT Mortgage Assets'!A1")),ROW('[1]B1. HTT Mortgage Assets'!B149)&amp;" for Mortgage Assets","")</f>
        <v>149 for Mortgage Assets</v>
      </c>
      <c r="D295" s="132" t="str">
        <f ca="1">IF(ISREF(INDIRECT("'B2. HTT Public Sector Assets'!A1")),ROW('[1]B2. HTT Public Sector Assets'!B129)&amp;" for Public Sector Assets","")</f>
        <v>129 for Public Sector Assets</v>
      </c>
      <c r="F295" s="132" t="str">
        <f ca="1">IF(ISREF(INDIRECT("'B3. HTT Shipping Assets'!A1")),ROW('[1]B3. HTT Shipping Assets'!D80)&amp;" for Shipping Assets","")</f>
        <v>80 for Shipping Assets</v>
      </c>
      <c r="H295" s="62"/>
      <c r="I295" s="80"/>
      <c r="J295" s="133"/>
      <c r="L295" s="135"/>
      <c r="M295" s="135"/>
    </row>
    <row r="296" spans="1:14" x14ac:dyDescent="0.25">
      <c r="A296" s="78" t="s">
        <v>528</v>
      </c>
      <c r="B296" s="98" t="s">
        <v>529</v>
      </c>
      <c r="C296" s="132">
        <f>ROW(B111)</f>
        <v>111</v>
      </c>
      <c r="F296" s="135"/>
      <c r="H296" s="62"/>
      <c r="I296" s="80"/>
      <c r="J296" s="133"/>
      <c r="L296" s="135"/>
      <c r="M296" s="135"/>
    </row>
    <row r="297" spans="1:14" x14ac:dyDescent="0.25">
      <c r="A297" s="78" t="s">
        <v>530</v>
      </c>
      <c r="B297" s="98" t="s">
        <v>531</v>
      </c>
      <c r="C297" s="132">
        <f>ROW(B163)</f>
        <v>163</v>
      </c>
      <c r="E297" s="135"/>
      <c r="F297" s="135"/>
      <c r="H297" s="62"/>
      <c r="J297" s="133"/>
      <c r="L297" s="135"/>
    </row>
    <row r="298" spans="1:14" x14ac:dyDescent="0.25">
      <c r="A298" s="78" t="s">
        <v>532</v>
      </c>
      <c r="B298" s="98" t="s">
        <v>533</v>
      </c>
      <c r="C298" s="132">
        <f>ROW(B137)</f>
        <v>137</v>
      </c>
      <c r="E298" s="135"/>
      <c r="F298" s="135"/>
      <c r="H298" s="62"/>
      <c r="I298" s="80"/>
      <c r="J298" s="133"/>
      <c r="L298" s="135"/>
    </row>
    <row r="299" spans="1:14" x14ac:dyDescent="0.25">
      <c r="A299" s="78" t="s">
        <v>534</v>
      </c>
      <c r="B299" s="98" t="s">
        <v>535</v>
      </c>
      <c r="C299" s="84"/>
      <c r="E299" s="135"/>
      <c r="H299" s="62"/>
      <c r="I299" s="80"/>
      <c r="L299" s="135"/>
      <c r="M299" s="65" t="s">
        <v>536</v>
      </c>
    </row>
    <row r="300" spans="1:14" x14ac:dyDescent="0.25">
      <c r="A300" s="78" t="s">
        <v>537</v>
      </c>
      <c r="B300" s="98" t="s">
        <v>538</v>
      </c>
      <c r="C300" s="132" t="s">
        <v>539</v>
      </c>
      <c r="D300" s="132" t="s">
        <v>540</v>
      </c>
      <c r="E300" s="135"/>
      <c r="F300" s="132" t="s">
        <v>541</v>
      </c>
      <c r="H300" s="62"/>
      <c r="I300" s="80"/>
      <c r="K300" s="133"/>
      <c r="L300" s="135"/>
      <c r="M300" s="65" t="s">
        <v>542</v>
      </c>
    </row>
    <row r="301" spans="1:14" outlineLevel="1" x14ac:dyDescent="0.25">
      <c r="A301" s="78" t="s">
        <v>543</v>
      </c>
      <c r="B301" s="98" t="s">
        <v>544</v>
      </c>
      <c r="C301" s="132" t="s">
        <v>545</v>
      </c>
      <c r="H301" s="62"/>
      <c r="I301" s="80"/>
      <c r="K301" s="133"/>
      <c r="L301" s="135"/>
      <c r="M301" s="65" t="s">
        <v>546</v>
      </c>
    </row>
    <row r="302" spans="1:14" outlineLevel="1" x14ac:dyDescent="0.25">
      <c r="A302" s="78" t="s">
        <v>547</v>
      </c>
      <c r="B302" s="98" t="s">
        <v>548</v>
      </c>
      <c r="C302" s="132" t="str">
        <f>ROW('[1]C. HTT Harmonised Glossary'!B18)&amp;" for Harmonised Glossary"</f>
        <v>18 for Harmonised Glossary</v>
      </c>
      <c r="H302" s="62"/>
      <c r="I302" s="80"/>
      <c r="K302" s="133"/>
      <c r="L302" s="135"/>
      <c r="M302" s="65" t="s">
        <v>549</v>
      </c>
    </row>
    <row r="303" spans="1:14" outlineLevel="1" x14ac:dyDescent="0.25">
      <c r="A303" s="78" t="s">
        <v>550</v>
      </c>
      <c r="B303" s="98" t="s">
        <v>551</v>
      </c>
      <c r="C303" s="132">
        <f>ROW(B65)</f>
        <v>65</v>
      </c>
      <c r="H303" s="62"/>
      <c r="I303" s="80"/>
      <c r="J303" s="133"/>
      <c r="K303" s="133"/>
      <c r="L303" s="135"/>
    </row>
    <row r="304" spans="1:14" outlineLevel="1" x14ac:dyDescent="0.25">
      <c r="A304" s="78" t="s">
        <v>552</v>
      </c>
      <c r="B304" s="98" t="s">
        <v>553</v>
      </c>
      <c r="C304" s="132">
        <f>ROW(B88)</f>
        <v>88</v>
      </c>
      <c r="H304" s="62"/>
      <c r="I304" s="80"/>
      <c r="J304" s="133"/>
      <c r="K304" s="133"/>
      <c r="L304" s="135"/>
    </row>
    <row r="305" spans="1:14" outlineLevel="1" x14ac:dyDescent="0.25">
      <c r="A305" s="78" t="s">
        <v>554</v>
      </c>
      <c r="B305" s="98" t="s">
        <v>555</v>
      </c>
      <c r="C305" s="132" t="s">
        <v>556</v>
      </c>
      <c r="E305" s="135"/>
      <c r="H305" s="62"/>
      <c r="I305" s="80"/>
      <c r="J305" s="133"/>
      <c r="K305" s="133"/>
      <c r="L305" s="135"/>
      <c r="N305" s="63"/>
    </row>
    <row r="306" spans="1:14" outlineLevel="1" x14ac:dyDescent="0.25">
      <c r="A306" s="78" t="s">
        <v>557</v>
      </c>
      <c r="B306" s="98" t="s">
        <v>558</v>
      </c>
      <c r="C306" s="132">
        <v>44</v>
      </c>
      <c r="E306" s="135"/>
      <c r="H306" s="62"/>
      <c r="I306" s="80"/>
      <c r="J306" s="133"/>
      <c r="K306" s="133"/>
      <c r="L306" s="135"/>
      <c r="N306" s="63"/>
    </row>
    <row r="307" spans="1:14" outlineLevel="1" x14ac:dyDescent="0.25">
      <c r="A307" s="78" t="s">
        <v>559</v>
      </c>
      <c r="B307" s="98" t="s">
        <v>560</v>
      </c>
      <c r="C307" s="132" t="str">
        <f ca="1">IF(ISREF(INDIRECT("'B1. HTT Mortgage Assets'!A1")),ROW('[1]B1. HTT Mortgage Assets'!B179)&amp; " for Mortgage Assets","")</f>
        <v>179 for Mortgage Assets</v>
      </c>
      <c r="D307" s="132" t="str">
        <f ca="1">IF(ISREF(INDIRECT("'B2. HTT Public Sector Assets'!A1")),ROW('[1]B2. HTT Public Sector Assets'!B166)&amp; " for Public Sector Assets","")</f>
        <v>166 for Public Sector Assets</v>
      </c>
      <c r="E307" s="135"/>
      <c r="F307" s="132" t="str">
        <f ca="1">IF(ISREF(INDIRECT("'B3. HTT Shipping Assets'!A1")),ROW('[1]B3. HTT Shipping Assets'!D110)&amp; " for Shipping Assets","")</f>
        <v>110 for Shipping Assets</v>
      </c>
      <c r="H307" s="62"/>
      <c r="I307" s="80"/>
      <c r="J307" s="133"/>
      <c r="K307" s="133"/>
      <c r="L307" s="135"/>
      <c r="N307" s="63"/>
    </row>
    <row r="308" spans="1:14" outlineLevel="1" x14ac:dyDescent="0.25">
      <c r="A308" s="78" t="s">
        <v>561</v>
      </c>
      <c r="B308" s="80"/>
      <c r="E308" s="135"/>
      <c r="H308" s="62"/>
      <c r="I308" s="80"/>
      <c r="J308" s="133"/>
      <c r="K308" s="133"/>
      <c r="L308" s="135"/>
      <c r="N308" s="63"/>
    </row>
    <row r="309" spans="1:14" outlineLevel="1" x14ac:dyDescent="0.25">
      <c r="A309" s="78" t="s">
        <v>562</v>
      </c>
      <c r="E309" s="135"/>
      <c r="H309" s="62"/>
      <c r="I309" s="80"/>
      <c r="J309" s="133"/>
      <c r="K309" s="133"/>
      <c r="L309" s="135"/>
      <c r="N309" s="63"/>
    </row>
    <row r="310" spans="1:14" outlineLevel="1" x14ac:dyDescent="0.25">
      <c r="A310" s="78" t="s">
        <v>563</v>
      </c>
      <c r="H310" s="62"/>
      <c r="N310" s="63"/>
    </row>
    <row r="311" spans="1:14" ht="37.5" x14ac:dyDescent="0.25">
      <c r="A311" s="76"/>
      <c r="B311" s="75" t="s">
        <v>110</v>
      </c>
      <c r="C311" s="76"/>
      <c r="D311" s="76"/>
      <c r="E311" s="76"/>
      <c r="F311" s="76"/>
      <c r="G311" s="77"/>
      <c r="H311" s="62"/>
      <c r="I311" s="68"/>
      <c r="J311" s="70"/>
      <c r="K311" s="70"/>
      <c r="L311" s="70"/>
      <c r="M311" s="70"/>
      <c r="N311" s="63"/>
    </row>
    <row r="312" spans="1:14" x14ac:dyDescent="0.25">
      <c r="A312" s="78" t="s">
        <v>564</v>
      </c>
      <c r="B312" s="92" t="s">
        <v>565</v>
      </c>
      <c r="C312" s="241">
        <f>C56</f>
        <v>300</v>
      </c>
      <c r="H312" s="62"/>
      <c r="I312" s="93"/>
      <c r="J312" s="133"/>
      <c r="N312" s="63"/>
    </row>
    <row r="313" spans="1:14" outlineLevel="1" x14ac:dyDescent="0.25">
      <c r="A313" s="78" t="s">
        <v>566</v>
      </c>
      <c r="B313" s="92" t="s">
        <v>567</v>
      </c>
      <c r="C313" s="65">
        <v>0</v>
      </c>
      <c r="H313" s="62"/>
      <c r="I313" s="93"/>
      <c r="J313" s="133"/>
      <c r="N313" s="63"/>
    </row>
    <row r="314" spans="1:14" outlineLevel="1" x14ac:dyDescent="0.25">
      <c r="A314" s="78" t="s">
        <v>568</v>
      </c>
      <c r="B314" s="92" t="s">
        <v>569</v>
      </c>
      <c r="C314" s="65">
        <v>0</v>
      </c>
      <c r="H314" s="62"/>
      <c r="I314" s="93"/>
      <c r="J314" s="133"/>
      <c r="N314" s="63"/>
    </row>
    <row r="315" spans="1:14" hidden="1" outlineLevel="1" x14ac:dyDescent="0.25">
      <c r="A315" s="78" t="s">
        <v>570</v>
      </c>
      <c r="B315" s="93"/>
      <c r="C315" s="133"/>
      <c r="H315" s="62"/>
      <c r="I315" s="93"/>
      <c r="J315" s="133"/>
      <c r="N315" s="63"/>
    </row>
    <row r="316" spans="1:14" hidden="1" outlineLevel="1" x14ac:dyDescent="0.25">
      <c r="A316" s="78" t="s">
        <v>571</v>
      </c>
      <c r="B316" s="93"/>
      <c r="C316" s="133"/>
      <c r="H316" s="62"/>
      <c r="I316" s="93"/>
      <c r="J316" s="133"/>
      <c r="N316" s="63"/>
    </row>
    <row r="317" spans="1:14" hidden="1" outlineLevel="1" x14ac:dyDescent="0.25">
      <c r="A317" s="78" t="s">
        <v>572</v>
      </c>
      <c r="B317" s="93"/>
      <c r="C317" s="133"/>
      <c r="H317" s="62"/>
      <c r="I317" s="93"/>
      <c r="J317" s="133"/>
      <c r="N317" s="63"/>
    </row>
    <row r="318" spans="1:14" hidden="1" outlineLevel="1" x14ac:dyDescent="0.25">
      <c r="A318" s="78" t="s">
        <v>573</v>
      </c>
      <c r="B318" s="93"/>
      <c r="C318" s="133"/>
      <c r="H318" s="62"/>
      <c r="I318" s="93"/>
      <c r="J318" s="133"/>
      <c r="N318" s="63"/>
    </row>
    <row r="319" spans="1:14" ht="18.75" x14ac:dyDescent="0.25">
      <c r="A319" s="76"/>
      <c r="B319" s="75" t="s">
        <v>111</v>
      </c>
      <c r="C319" s="76"/>
      <c r="D319" s="76"/>
      <c r="E319" s="76"/>
      <c r="F319" s="76"/>
      <c r="G319" s="77"/>
      <c r="H319" s="62"/>
      <c r="I319" s="68"/>
      <c r="J319" s="70"/>
      <c r="K319" s="70"/>
      <c r="L319" s="70"/>
      <c r="M319" s="70"/>
      <c r="N319" s="63"/>
    </row>
    <row r="320" spans="1:14" ht="15" hidden="1" customHeight="1" outlineLevel="1" x14ac:dyDescent="0.25">
      <c r="A320" s="87"/>
      <c r="B320" s="88" t="s">
        <v>574</v>
      </c>
      <c r="C320" s="87"/>
      <c r="D320" s="87"/>
      <c r="E320" s="89"/>
      <c r="F320" s="90"/>
      <c r="G320" s="90"/>
      <c r="H320" s="62"/>
      <c r="L320" s="62"/>
      <c r="M320" s="62"/>
      <c r="N320" s="63"/>
    </row>
    <row r="321" spans="1:14" hidden="1" outlineLevel="1" x14ac:dyDescent="0.25">
      <c r="A321" s="78" t="s">
        <v>575</v>
      </c>
      <c r="B321" s="98" t="s">
        <v>576</v>
      </c>
      <c r="C321" s="65" t="s">
        <v>115</v>
      </c>
      <c r="H321" s="62"/>
      <c r="I321" s="63"/>
      <c r="J321" s="63"/>
      <c r="K321" s="63"/>
      <c r="L321" s="63"/>
      <c r="M321" s="63"/>
      <c r="N321" s="63"/>
    </row>
    <row r="322" spans="1:14" hidden="1" outlineLevel="1" x14ac:dyDescent="0.25">
      <c r="A322" s="78" t="s">
        <v>577</v>
      </c>
      <c r="B322" s="98" t="s">
        <v>578</v>
      </c>
      <c r="C322" s="65" t="s">
        <v>115</v>
      </c>
      <c r="H322" s="62"/>
      <c r="I322" s="63"/>
      <c r="J322" s="63"/>
      <c r="K322" s="63"/>
      <c r="L322" s="63"/>
      <c r="M322" s="63"/>
      <c r="N322" s="63"/>
    </row>
    <row r="323" spans="1:14" hidden="1" outlineLevel="1" x14ac:dyDescent="0.25">
      <c r="A323" s="78" t="s">
        <v>579</v>
      </c>
      <c r="B323" s="98" t="s">
        <v>580</v>
      </c>
      <c r="C323" s="65" t="s">
        <v>115</v>
      </c>
      <c r="H323" s="62"/>
      <c r="I323" s="63"/>
      <c r="J323" s="63"/>
      <c r="K323" s="63"/>
      <c r="L323" s="63"/>
      <c r="M323" s="63"/>
      <c r="N323" s="63"/>
    </row>
    <row r="324" spans="1:14" hidden="1" outlineLevel="1" x14ac:dyDescent="0.25">
      <c r="A324" s="78" t="s">
        <v>581</v>
      </c>
      <c r="B324" s="98" t="s">
        <v>582</v>
      </c>
      <c r="C324" s="65" t="s">
        <v>115</v>
      </c>
      <c r="H324" s="62"/>
      <c r="I324" s="63"/>
      <c r="J324" s="63"/>
      <c r="K324" s="63"/>
      <c r="L324" s="63"/>
      <c r="M324" s="63"/>
      <c r="N324" s="63"/>
    </row>
    <row r="325" spans="1:14" hidden="1" outlineLevel="1" x14ac:dyDescent="0.25">
      <c r="A325" s="78" t="s">
        <v>583</v>
      </c>
      <c r="B325" s="98" t="s">
        <v>584</v>
      </c>
      <c r="C325" s="65" t="s">
        <v>115</v>
      </c>
      <c r="H325" s="62"/>
      <c r="I325" s="63"/>
      <c r="J325" s="63"/>
      <c r="K325" s="63"/>
      <c r="L325" s="63"/>
      <c r="M325" s="63"/>
      <c r="N325" s="63"/>
    </row>
    <row r="326" spans="1:14" hidden="1" outlineLevel="1" x14ac:dyDescent="0.25">
      <c r="A326" s="78" t="s">
        <v>585</v>
      </c>
      <c r="B326" s="98" t="s">
        <v>586</v>
      </c>
      <c r="C326" s="65" t="s">
        <v>115</v>
      </c>
      <c r="H326" s="62"/>
      <c r="I326" s="63"/>
      <c r="J326" s="63"/>
      <c r="K326" s="63"/>
      <c r="L326" s="63"/>
      <c r="M326" s="63"/>
      <c r="N326" s="63"/>
    </row>
    <row r="327" spans="1:14" hidden="1" outlineLevel="1" x14ac:dyDescent="0.25">
      <c r="A327" s="78" t="s">
        <v>587</v>
      </c>
      <c r="B327" s="98" t="s">
        <v>588</v>
      </c>
      <c r="C327" s="65" t="s">
        <v>115</v>
      </c>
      <c r="H327" s="62"/>
      <c r="I327" s="63"/>
      <c r="J327" s="63"/>
      <c r="K327" s="63"/>
      <c r="L327" s="63"/>
      <c r="M327" s="63"/>
      <c r="N327" s="63"/>
    </row>
    <row r="328" spans="1:14" hidden="1" outlineLevel="1" x14ac:dyDescent="0.25">
      <c r="A328" s="78" t="s">
        <v>589</v>
      </c>
      <c r="B328" s="98" t="s">
        <v>590</v>
      </c>
      <c r="C328" s="65" t="s">
        <v>115</v>
      </c>
      <c r="H328" s="62"/>
      <c r="I328" s="63"/>
      <c r="J328" s="63"/>
      <c r="K328" s="63"/>
      <c r="L328" s="63"/>
      <c r="M328" s="63"/>
      <c r="N328" s="63"/>
    </row>
    <row r="329" spans="1:14" hidden="1" outlineLevel="1" x14ac:dyDescent="0.25">
      <c r="A329" s="78" t="s">
        <v>591</v>
      </c>
      <c r="B329" s="98" t="s">
        <v>592</v>
      </c>
      <c r="C329" s="65" t="s">
        <v>115</v>
      </c>
      <c r="H329" s="62"/>
      <c r="I329" s="63"/>
      <c r="J329" s="63"/>
      <c r="K329" s="63"/>
      <c r="L329" s="63"/>
      <c r="M329" s="63"/>
      <c r="N329" s="63"/>
    </row>
    <row r="330" spans="1:14" hidden="1" outlineLevel="1" x14ac:dyDescent="0.25">
      <c r="A330" s="78" t="s">
        <v>593</v>
      </c>
      <c r="B330" s="105" t="s">
        <v>594</v>
      </c>
      <c r="H330" s="62"/>
      <c r="I330" s="63"/>
      <c r="J330" s="63"/>
      <c r="K330" s="63"/>
      <c r="L330" s="63"/>
      <c r="M330" s="63"/>
      <c r="N330" s="63"/>
    </row>
    <row r="331" spans="1:14" hidden="1" outlineLevel="1" x14ac:dyDescent="0.25">
      <c r="A331" s="78" t="s">
        <v>595</v>
      </c>
      <c r="B331" s="105" t="s">
        <v>594</v>
      </c>
      <c r="H331" s="62"/>
      <c r="I331" s="63"/>
      <c r="J331" s="63"/>
      <c r="K331" s="63"/>
      <c r="L331" s="63"/>
      <c r="M331" s="63"/>
      <c r="N331" s="63"/>
    </row>
    <row r="332" spans="1:14" hidden="1" outlineLevel="1" x14ac:dyDescent="0.25">
      <c r="A332" s="78" t="s">
        <v>596</v>
      </c>
      <c r="B332" s="105" t="s">
        <v>594</v>
      </c>
      <c r="H332" s="62"/>
      <c r="I332" s="63"/>
      <c r="J332" s="63"/>
      <c r="K332" s="63"/>
      <c r="L332" s="63"/>
      <c r="M332" s="63"/>
      <c r="N332" s="63"/>
    </row>
    <row r="333" spans="1:14" hidden="1" outlineLevel="1" x14ac:dyDescent="0.25">
      <c r="A333" s="78" t="s">
        <v>597</v>
      </c>
      <c r="B333" s="105" t="s">
        <v>594</v>
      </c>
      <c r="H333" s="62"/>
      <c r="I333" s="63"/>
      <c r="J333" s="63"/>
      <c r="K333" s="63"/>
      <c r="L333" s="63"/>
      <c r="M333" s="63"/>
      <c r="N333" s="63"/>
    </row>
    <row r="334" spans="1:14" hidden="1" outlineLevel="1" x14ac:dyDescent="0.25">
      <c r="A334" s="78" t="s">
        <v>598</v>
      </c>
      <c r="B334" s="105" t="s">
        <v>594</v>
      </c>
      <c r="H334" s="62"/>
      <c r="I334" s="63"/>
      <c r="J334" s="63"/>
      <c r="K334" s="63"/>
      <c r="L334" s="63"/>
      <c r="M334" s="63"/>
      <c r="N334" s="63"/>
    </row>
    <row r="335" spans="1:14" hidden="1" outlineLevel="1" x14ac:dyDescent="0.25">
      <c r="A335" s="78" t="s">
        <v>599</v>
      </c>
      <c r="B335" s="105" t="s">
        <v>594</v>
      </c>
      <c r="H335" s="62"/>
      <c r="I335" s="63"/>
      <c r="J335" s="63"/>
      <c r="K335" s="63"/>
      <c r="L335" s="63"/>
      <c r="M335" s="63"/>
      <c r="N335" s="63"/>
    </row>
    <row r="336" spans="1:14" hidden="1" outlineLevel="1" x14ac:dyDescent="0.25">
      <c r="A336" s="78" t="s">
        <v>600</v>
      </c>
      <c r="B336" s="105" t="s">
        <v>594</v>
      </c>
      <c r="H336" s="62"/>
      <c r="I336" s="63"/>
      <c r="J336" s="63"/>
      <c r="K336" s="63"/>
      <c r="L336" s="63"/>
      <c r="M336" s="63"/>
      <c r="N336" s="63"/>
    </row>
    <row r="337" spans="1:14" hidden="1" outlineLevel="1" x14ac:dyDescent="0.25">
      <c r="A337" s="78" t="s">
        <v>601</v>
      </c>
      <c r="B337" s="105" t="s">
        <v>594</v>
      </c>
      <c r="H337" s="62"/>
      <c r="I337" s="63"/>
      <c r="J337" s="63"/>
      <c r="K337" s="63"/>
      <c r="L337" s="63"/>
      <c r="M337" s="63"/>
      <c r="N337" s="63"/>
    </row>
    <row r="338" spans="1:14" hidden="1" outlineLevel="1" x14ac:dyDescent="0.25">
      <c r="A338" s="78" t="s">
        <v>602</v>
      </c>
      <c r="B338" s="105" t="s">
        <v>594</v>
      </c>
      <c r="H338" s="62"/>
      <c r="I338" s="63"/>
      <c r="J338" s="63"/>
      <c r="K338" s="63"/>
      <c r="L338" s="63"/>
      <c r="M338" s="63"/>
      <c r="N338" s="63"/>
    </row>
    <row r="339" spans="1:14" hidden="1" outlineLevel="1" x14ac:dyDescent="0.25">
      <c r="A339" s="78" t="s">
        <v>603</v>
      </c>
      <c r="B339" s="105" t="s">
        <v>594</v>
      </c>
      <c r="H339" s="62"/>
      <c r="I339" s="63"/>
      <c r="J339" s="63"/>
      <c r="K339" s="63"/>
      <c r="L339" s="63"/>
      <c r="M339" s="63"/>
      <c r="N339" s="63"/>
    </row>
    <row r="340" spans="1:14" hidden="1" outlineLevel="1" x14ac:dyDescent="0.25">
      <c r="A340" s="78" t="s">
        <v>604</v>
      </c>
      <c r="B340" s="105" t="s">
        <v>594</v>
      </c>
      <c r="H340" s="62"/>
      <c r="I340" s="63"/>
      <c r="J340" s="63"/>
      <c r="K340" s="63"/>
      <c r="L340" s="63"/>
      <c r="M340" s="63"/>
      <c r="N340" s="63"/>
    </row>
    <row r="341" spans="1:14" hidden="1" outlineLevel="1" x14ac:dyDescent="0.25">
      <c r="A341" s="78" t="s">
        <v>605</v>
      </c>
      <c r="B341" s="105" t="s">
        <v>594</v>
      </c>
      <c r="H341" s="62"/>
      <c r="I341" s="63"/>
      <c r="J341" s="63"/>
      <c r="K341" s="63"/>
      <c r="L341" s="63"/>
      <c r="M341" s="63"/>
      <c r="N341" s="63"/>
    </row>
    <row r="342" spans="1:14" hidden="1" outlineLevel="1" x14ac:dyDescent="0.25">
      <c r="A342" s="78" t="s">
        <v>606</v>
      </c>
      <c r="B342" s="105" t="s">
        <v>594</v>
      </c>
      <c r="H342" s="62"/>
      <c r="I342" s="63"/>
      <c r="J342" s="63"/>
      <c r="K342" s="63"/>
      <c r="L342" s="63"/>
      <c r="M342" s="63"/>
      <c r="N342" s="63"/>
    </row>
    <row r="343" spans="1:14" hidden="1" outlineLevel="1" x14ac:dyDescent="0.25">
      <c r="A343" s="78" t="s">
        <v>607</v>
      </c>
      <c r="B343" s="105" t="s">
        <v>594</v>
      </c>
      <c r="H343" s="62"/>
      <c r="I343" s="63"/>
      <c r="J343" s="63"/>
      <c r="K343" s="63"/>
      <c r="L343" s="63"/>
      <c r="M343" s="63"/>
      <c r="N343" s="63"/>
    </row>
    <row r="344" spans="1:14" hidden="1" outlineLevel="1" x14ac:dyDescent="0.25">
      <c r="A344" s="78" t="s">
        <v>608</v>
      </c>
      <c r="B344" s="105" t="s">
        <v>594</v>
      </c>
      <c r="H344" s="62"/>
      <c r="I344" s="63"/>
      <c r="J344" s="63"/>
      <c r="K344" s="63"/>
      <c r="L344" s="63"/>
      <c r="M344" s="63"/>
      <c r="N344" s="63"/>
    </row>
    <row r="345" spans="1:14" hidden="1" outlineLevel="1" x14ac:dyDescent="0.25">
      <c r="A345" s="78" t="s">
        <v>609</v>
      </c>
      <c r="B345" s="105" t="s">
        <v>594</v>
      </c>
      <c r="H345" s="62"/>
      <c r="I345" s="63"/>
      <c r="J345" s="63"/>
      <c r="K345" s="63"/>
      <c r="L345" s="63"/>
      <c r="M345" s="63"/>
      <c r="N345" s="63"/>
    </row>
    <row r="346" spans="1:14" hidden="1" outlineLevel="1" x14ac:dyDescent="0.25">
      <c r="A346" s="78" t="s">
        <v>610</v>
      </c>
      <c r="B346" s="105" t="s">
        <v>594</v>
      </c>
      <c r="H346" s="62"/>
      <c r="I346" s="63"/>
      <c r="J346" s="63"/>
      <c r="K346" s="63"/>
      <c r="L346" s="63"/>
      <c r="M346" s="63"/>
      <c r="N346" s="63"/>
    </row>
    <row r="347" spans="1:14" hidden="1" outlineLevel="1" x14ac:dyDescent="0.25">
      <c r="A347" s="78" t="s">
        <v>611</v>
      </c>
      <c r="B347" s="105" t="s">
        <v>594</v>
      </c>
      <c r="H347" s="62"/>
      <c r="I347" s="63"/>
      <c r="J347" s="63"/>
      <c r="K347" s="63"/>
      <c r="L347" s="63"/>
      <c r="M347" s="63"/>
      <c r="N347" s="63"/>
    </row>
    <row r="348" spans="1:14" hidden="1" outlineLevel="1" x14ac:dyDescent="0.25">
      <c r="A348" s="78" t="s">
        <v>612</v>
      </c>
      <c r="B348" s="105" t="s">
        <v>594</v>
      </c>
      <c r="H348" s="62"/>
      <c r="I348" s="63"/>
      <c r="J348" s="63"/>
      <c r="K348" s="63"/>
      <c r="L348" s="63"/>
      <c r="M348" s="63"/>
      <c r="N348" s="63"/>
    </row>
    <row r="349" spans="1:14" hidden="1" outlineLevel="1" x14ac:dyDescent="0.25">
      <c r="A349" s="78" t="s">
        <v>613</v>
      </c>
      <c r="B349" s="105" t="s">
        <v>594</v>
      </c>
      <c r="H349" s="62"/>
      <c r="I349" s="63"/>
      <c r="J349" s="63"/>
      <c r="K349" s="63"/>
      <c r="L349" s="63"/>
      <c r="M349" s="63"/>
      <c r="N349" s="63"/>
    </row>
    <row r="350" spans="1:14" hidden="1" outlineLevel="1" x14ac:dyDescent="0.25">
      <c r="A350" s="78" t="s">
        <v>614</v>
      </c>
      <c r="B350" s="105" t="s">
        <v>594</v>
      </c>
      <c r="H350" s="62"/>
      <c r="I350" s="63"/>
      <c r="J350" s="63"/>
      <c r="K350" s="63"/>
      <c r="L350" s="63"/>
      <c r="M350" s="63"/>
      <c r="N350" s="63"/>
    </row>
    <row r="351" spans="1:14" hidden="1" outlineLevel="1" x14ac:dyDescent="0.25">
      <c r="A351" s="78" t="s">
        <v>615</v>
      </c>
      <c r="B351" s="105" t="s">
        <v>594</v>
      </c>
      <c r="H351" s="62"/>
      <c r="I351" s="63"/>
      <c r="J351" s="63"/>
      <c r="K351" s="63"/>
      <c r="L351" s="63"/>
      <c r="M351" s="63"/>
      <c r="N351" s="63"/>
    </row>
    <row r="352" spans="1:14" hidden="1" outlineLevel="1" x14ac:dyDescent="0.25">
      <c r="A352" s="78" t="s">
        <v>616</v>
      </c>
      <c r="B352" s="105" t="s">
        <v>594</v>
      </c>
      <c r="H352" s="62"/>
      <c r="I352" s="63"/>
      <c r="J352" s="63"/>
      <c r="K352" s="63"/>
      <c r="L352" s="63"/>
      <c r="M352" s="63"/>
      <c r="N352" s="63"/>
    </row>
    <row r="353" spans="1:14" hidden="1" outlineLevel="1" x14ac:dyDescent="0.25">
      <c r="A353" s="78" t="s">
        <v>617</v>
      </c>
      <c r="B353" s="105" t="s">
        <v>594</v>
      </c>
      <c r="H353" s="62"/>
      <c r="I353" s="63"/>
      <c r="J353" s="63"/>
      <c r="K353" s="63"/>
      <c r="L353" s="63"/>
      <c r="M353" s="63"/>
      <c r="N353" s="63"/>
    </row>
    <row r="354" spans="1:14" hidden="1" outlineLevel="1" x14ac:dyDescent="0.25">
      <c r="A354" s="78" t="s">
        <v>618</v>
      </c>
      <c r="B354" s="105" t="s">
        <v>594</v>
      </c>
      <c r="H354" s="62"/>
      <c r="I354" s="63"/>
      <c r="J354" s="63"/>
      <c r="K354" s="63"/>
      <c r="L354" s="63"/>
      <c r="M354" s="63"/>
      <c r="N354" s="63"/>
    </row>
    <row r="355" spans="1:14" hidden="1" outlineLevel="1" x14ac:dyDescent="0.25">
      <c r="A355" s="78" t="s">
        <v>619</v>
      </c>
      <c r="B355" s="105" t="s">
        <v>594</v>
      </c>
      <c r="H355" s="62"/>
      <c r="I355" s="63"/>
      <c r="J355" s="63"/>
      <c r="K355" s="63"/>
      <c r="L355" s="63"/>
      <c r="M355" s="63"/>
      <c r="N355" s="63"/>
    </row>
    <row r="356" spans="1:14" hidden="1" outlineLevel="1" x14ac:dyDescent="0.25">
      <c r="A356" s="78" t="s">
        <v>620</v>
      </c>
      <c r="B356" s="105" t="s">
        <v>594</v>
      </c>
      <c r="H356" s="62"/>
      <c r="I356" s="63"/>
      <c r="J356" s="63"/>
      <c r="K356" s="63"/>
      <c r="L356" s="63"/>
      <c r="M356" s="63"/>
      <c r="N356" s="63"/>
    </row>
    <row r="357" spans="1:14" hidden="1" outlineLevel="1" x14ac:dyDescent="0.25">
      <c r="A357" s="78" t="s">
        <v>621</v>
      </c>
      <c r="B357" s="105" t="s">
        <v>594</v>
      </c>
      <c r="H357" s="62"/>
      <c r="I357" s="63"/>
      <c r="J357" s="63"/>
      <c r="K357" s="63"/>
      <c r="L357" s="63"/>
      <c r="M357" s="63"/>
      <c r="N357" s="63"/>
    </row>
    <row r="358" spans="1:14" hidden="1" outlineLevel="1" x14ac:dyDescent="0.25">
      <c r="A358" s="78" t="s">
        <v>622</v>
      </c>
      <c r="B358" s="105" t="s">
        <v>594</v>
      </c>
      <c r="H358" s="62"/>
      <c r="I358" s="63"/>
      <c r="J358" s="63"/>
      <c r="K358" s="63"/>
      <c r="L358" s="63"/>
      <c r="M358" s="63"/>
      <c r="N358" s="63"/>
    </row>
    <row r="359" spans="1:14" hidden="1" outlineLevel="1" x14ac:dyDescent="0.25">
      <c r="A359" s="78" t="s">
        <v>623</v>
      </c>
      <c r="B359" s="105" t="s">
        <v>594</v>
      </c>
      <c r="H359" s="62"/>
      <c r="I359" s="63"/>
      <c r="J359" s="63"/>
      <c r="K359" s="63"/>
      <c r="L359" s="63"/>
      <c r="M359" s="63"/>
      <c r="N359" s="63"/>
    </row>
    <row r="360" spans="1:14" hidden="1" outlineLevel="1" x14ac:dyDescent="0.25">
      <c r="A360" s="78" t="s">
        <v>624</v>
      </c>
      <c r="B360" s="105" t="s">
        <v>594</v>
      </c>
      <c r="H360" s="62"/>
      <c r="I360" s="63"/>
      <c r="J360" s="63"/>
      <c r="K360" s="63"/>
      <c r="L360" s="63"/>
      <c r="M360" s="63"/>
      <c r="N360" s="63"/>
    </row>
    <row r="361" spans="1:14" hidden="1" outlineLevel="1" x14ac:dyDescent="0.25">
      <c r="A361" s="78" t="s">
        <v>625</v>
      </c>
      <c r="B361" s="105" t="s">
        <v>594</v>
      </c>
      <c r="H361" s="62"/>
      <c r="I361" s="63"/>
      <c r="J361" s="63"/>
      <c r="K361" s="63"/>
      <c r="L361" s="63"/>
      <c r="M361" s="63"/>
      <c r="N361" s="63"/>
    </row>
    <row r="362" spans="1:14" hidden="1" outlineLevel="1" x14ac:dyDescent="0.25">
      <c r="A362" s="78" t="s">
        <v>626</v>
      </c>
      <c r="B362" s="105" t="s">
        <v>594</v>
      </c>
      <c r="H362" s="62"/>
      <c r="I362" s="63"/>
      <c r="J362" s="63"/>
      <c r="K362" s="63"/>
      <c r="L362" s="63"/>
      <c r="M362" s="63"/>
      <c r="N362" s="63"/>
    </row>
    <row r="363" spans="1:14" hidden="1" outlineLevel="1" x14ac:dyDescent="0.25">
      <c r="A363" s="78" t="s">
        <v>627</v>
      </c>
      <c r="B363" s="105" t="s">
        <v>594</v>
      </c>
      <c r="H363" s="62"/>
      <c r="I363" s="63"/>
      <c r="J363" s="63"/>
      <c r="K363" s="63"/>
      <c r="L363" s="63"/>
      <c r="M363" s="63"/>
      <c r="N363" s="63"/>
    </row>
    <row r="364" spans="1:14" hidden="1" outlineLevel="1" x14ac:dyDescent="0.25">
      <c r="A364" s="78" t="s">
        <v>628</v>
      </c>
      <c r="B364" s="105" t="s">
        <v>594</v>
      </c>
      <c r="H364" s="62"/>
      <c r="I364" s="63"/>
      <c r="J364" s="63"/>
      <c r="K364" s="63"/>
      <c r="L364" s="63"/>
      <c r="M364" s="63"/>
      <c r="N364" s="63"/>
    </row>
    <row r="365" spans="1:14" hidden="1" outlineLevel="1" x14ac:dyDescent="0.25">
      <c r="A365" s="78" t="s">
        <v>629</v>
      </c>
      <c r="B365" s="105" t="s">
        <v>594</v>
      </c>
      <c r="H365" s="62"/>
      <c r="I365" s="63"/>
      <c r="J365" s="63"/>
      <c r="K365" s="63"/>
      <c r="L365" s="63"/>
      <c r="M365" s="63"/>
      <c r="N365" s="63"/>
    </row>
    <row r="366" spans="1:14" hidden="1" collapsed="1" x14ac:dyDescent="0.25">
      <c r="A366" s="78"/>
      <c r="H366" s="62"/>
      <c r="I366" s="63"/>
      <c r="J366" s="63"/>
      <c r="K366" s="63"/>
      <c r="L366" s="63"/>
      <c r="M366" s="63"/>
      <c r="N366" s="63"/>
    </row>
    <row r="367" spans="1:14" x14ac:dyDescent="0.25">
      <c r="H367" s="62"/>
      <c r="I367" s="63"/>
      <c r="J367" s="63"/>
      <c r="K367" s="63"/>
      <c r="L367" s="63"/>
      <c r="M367" s="63"/>
      <c r="N367" s="63"/>
    </row>
    <row r="368" spans="1:14" x14ac:dyDescent="0.25">
      <c r="H368" s="62"/>
      <c r="I368" s="63"/>
      <c r="J368" s="63"/>
      <c r="K368" s="63"/>
      <c r="L368" s="63"/>
      <c r="M368" s="63"/>
      <c r="N368" s="63"/>
    </row>
    <row r="369" spans="8:8" s="63" customFormat="1" x14ac:dyDescent="0.25">
      <c r="H369" s="62"/>
    </row>
    <row r="370" spans="8:8" s="63" customFormat="1" x14ac:dyDescent="0.25">
      <c r="H370" s="62"/>
    </row>
    <row r="371" spans="8:8" s="63" customFormat="1" x14ac:dyDescent="0.25">
      <c r="H371" s="62"/>
    </row>
    <row r="372" spans="8:8" s="63" customFormat="1" x14ac:dyDescent="0.25">
      <c r="H372" s="62"/>
    </row>
    <row r="373" spans="8:8" s="63" customFormat="1" x14ac:dyDescent="0.25">
      <c r="H373" s="62"/>
    </row>
    <row r="374" spans="8:8" s="63" customFormat="1" x14ac:dyDescent="0.25">
      <c r="H374" s="62"/>
    </row>
    <row r="375" spans="8:8" s="63" customFormat="1" x14ac:dyDescent="0.25">
      <c r="H375" s="62"/>
    </row>
    <row r="376" spans="8:8" s="63" customFormat="1" x14ac:dyDescent="0.25">
      <c r="H376" s="62"/>
    </row>
    <row r="377" spans="8:8" s="63" customFormat="1" x14ac:dyDescent="0.25">
      <c r="H377" s="62"/>
    </row>
    <row r="378" spans="8:8" s="63" customFormat="1" x14ac:dyDescent="0.25">
      <c r="H378" s="62"/>
    </row>
    <row r="379" spans="8:8" s="63" customFormat="1" x14ac:dyDescent="0.25">
      <c r="H379" s="62"/>
    </row>
    <row r="380" spans="8:8" s="63" customFormat="1" x14ac:dyDescent="0.25">
      <c r="H380" s="62"/>
    </row>
    <row r="381" spans="8:8" s="63" customFormat="1" x14ac:dyDescent="0.25">
      <c r="H381" s="62"/>
    </row>
    <row r="382" spans="8:8" s="63" customFormat="1" x14ac:dyDescent="0.25">
      <c r="H382" s="62"/>
    </row>
    <row r="383" spans="8:8" s="63" customFormat="1" x14ac:dyDescent="0.25">
      <c r="H383" s="62"/>
    </row>
    <row r="384" spans="8:8" s="63" customFormat="1" x14ac:dyDescent="0.25">
      <c r="H384" s="62"/>
    </row>
    <row r="385" spans="8:8" s="63" customFormat="1" x14ac:dyDescent="0.25">
      <c r="H385" s="62"/>
    </row>
    <row r="386" spans="8:8" s="63" customFormat="1" x14ac:dyDescent="0.25">
      <c r="H386" s="62"/>
    </row>
    <row r="387" spans="8:8" s="63" customFormat="1" x14ac:dyDescent="0.25">
      <c r="H387" s="62"/>
    </row>
    <row r="388" spans="8:8" s="63" customFormat="1" x14ac:dyDescent="0.25">
      <c r="H388" s="62"/>
    </row>
    <row r="389" spans="8:8" s="63" customFormat="1" x14ac:dyDescent="0.25">
      <c r="H389" s="62"/>
    </row>
    <row r="390" spans="8:8" s="63" customFormat="1" x14ac:dyDescent="0.25">
      <c r="H390" s="62"/>
    </row>
    <row r="391" spans="8:8" s="63" customFormat="1" x14ac:dyDescent="0.25">
      <c r="H391" s="62"/>
    </row>
    <row r="392" spans="8:8" s="63" customFormat="1" x14ac:dyDescent="0.25">
      <c r="H392" s="62"/>
    </row>
    <row r="393" spans="8:8" s="63" customFormat="1" x14ac:dyDescent="0.25">
      <c r="H393" s="62"/>
    </row>
    <row r="394" spans="8:8" s="63" customFormat="1" x14ac:dyDescent="0.25">
      <c r="H394" s="62"/>
    </row>
    <row r="395" spans="8:8" s="63" customFormat="1" x14ac:dyDescent="0.25">
      <c r="H395" s="62"/>
    </row>
    <row r="396" spans="8:8" s="63" customFormat="1" x14ac:dyDescent="0.25">
      <c r="H396" s="62"/>
    </row>
    <row r="397" spans="8:8" s="63" customFormat="1" x14ac:dyDescent="0.25">
      <c r="H397" s="62"/>
    </row>
    <row r="398" spans="8:8" s="63" customFormat="1" x14ac:dyDescent="0.25">
      <c r="H398" s="62"/>
    </row>
    <row r="399" spans="8:8" s="63" customFormat="1" x14ac:dyDescent="0.25">
      <c r="H399" s="62"/>
    </row>
    <row r="400" spans="8:8" s="63" customFormat="1" x14ac:dyDescent="0.25">
      <c r="H400" s="62"/>
    </row>
    <row r="401" spans="8:8" s="63" customFormat="1" x14ac:dyDescent="0.25">
      <c r="H401" s="62"/>
    </row>
    <row r="402" spans="8:8" s="63" customFormat="1" x14ac:dyDescent="0.25">
      <c r="H402" s="62"/>
    </row>
    <row r="403" spans="8:8" s="63" customFormat="1" x14ac:dyDescent="0.25">
      <c r="H403" s="62"/>
    </row>
    <row r="404" spans="8:8" s="63" customFormat="1" x14ac:dyDescent="0.25">
      <c r="H404" s="62"/>
    </row>
    <row r="405" spans="8:8" s="63" customFormat="1" x14ac:dyDescent="0.25">
      <c r="H405" s="62"/>
    </row>
    <row r="406" spans="8:8" s="63" customFormat="1" x14ac:dyDescent="0.25">
      <c r="H406" s="62"/>
    </row>
    <row r="407" spans="8:8" s="63" customFormat="1" x14ac:dyDescent="0.25">
      <c r="H407" s="62"/>
    </row>
    <row r="408" spans="8:8" s="63" customFormat="1" x14ac:dyDescent="0.25">
      <c r="H408" s="62"/>
    </row>
    <row r="409" spans="8:8" s="63" customFormat="1" x14ac:dyDescent="0.25">
      <c r="H409" s="62"/>
    </row>
    <row r="410" spans="8:8" s="63" customFormat="1" x14ac:dyDescent="0.25">
      <c r="H410" s="62"/>
    </row>
    <row r="411" spans="8:8" s="63" customFormat="1" x14ac:dyDescent="0.25">
      <c r="H411" s="62"/>
    </row>
    <row r="412" spans="8:8" s="63" customFormat="1" x14ac:dyDescent="0.25">
      <c r="H412" s="62"/>
    </row>
    <row r="413" spans="8:8" s="63" customFormat="1" x14ac:dyDescent="0.25">
      <c r="H413" s="62"/>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37762308-E5AB-491A-A39C-405BFBB90DBA}"/>
    <hyperlink ref="C17" r:id="rId6" xr:uid="{0BC53EC9-E664-4285-A33E-FEED2C970B9C}"/>
    <hyperlink ref="C242" r:id="rId7" display="https://www.skandia.se/om-oss/om-skandia/finansiell-information/disclaimer-skandiabanken/sustainability/" xr:uid="{81F9CFD3-F0A2-44DE-9D2D-9A009F993EDA}"/>
    <hyperlink ref="C246" r:id="rId8" display="https://www.skandia.se/om-oss/om-skandia/finansiell-information/disclaimer-skandiabanken/sustainability/" xr:uid="{A7A8148C-46AB-4C9F-B2DF-862388DE1EA3}"/>
  </hyperlink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Normal="100" workbookViewId="0">
      <selection activeCell="C242" sqref="C242"/>
    </sheetView>
  </sheetViews>
  <sheetFormatPr defaultColWidth="8.85546875" defaultRowHeight="15" outlineLevelRow="1" x14ac:dyDescent="0.25"/>
  <cols>
    <col min="1" max="1" width="13.85546875" style="65" customWidth="1"/>
    <col min="2" max="2" width="62.85546875" style="65" customWidth="1"/>
    <col min="3" max="3" width="41" style="65" customWidth="1"/>
    <col min="4" max="4" width="40.85546875" style="65" customWidth="1"/>
    <col min="5" max="5" width="6.7109375" style="65" customWidth="1"/>
    <col min="6" max="6" width="41.5703125" style="65" customWidth="1"/>
    <col min="7" max="7" width="41.5703125" style="62" customWidth="1"/>
    <col min="8" max="16384" width="8.85546875" style="63"/>
  </cols>
  <sheetData>
    <row r="1" spans="1:7" ht="31.5" x14ac:dyDescent="0.25">
      <c r="A1" s="1" t="s">
        <v>633</v>
      </c>
      <c r="B1" s="1"/>
      <c r="C1" s="62"/>
      <c r="D1" s="62"/>
      <c r="E1" s="62"/>
      <c r="F1" s="11" t="s">
        <v>101</v>
      </c>
    </row>
    <row r="2" spans="1:7" ht="15.75" thickBot="1" x14ac:dyDescent="0.3">
      <c r="A2" s="62"/>
      <c r="B2" s="62"/>
      <c r="C2" s="62"/>
      <c r="D2" s="62"/>
      <c r="E2" s="62"/>
      <c r="F2" s="62"/>
    </row>
    <row r="3" spans="1:7" ht="19.5" thickBot="1" x14ac:dyDescent="0.3">
      <c r="A3" s="66"/>
      <c r="B3" s="67" t="s">
        <v>102</v>
      </c>
      <c r="C3" s="137" t="s">
        <v>300</v>
      </c>
      <c r="D3" s="66"/>
      <c r="E3" s="66"/>
      <c r="F3" s="62"/>
      <c r="G3" s="66"/>
    </row>
    <row r="4" spans="1:7" ht="15.75" thickBot="1" x14ac:dyDescent="0.3"/>
    <row r="5" spans="1:7" ht="18.75" x14ac:dyDescent="0.25">
      <c r="A5" s="68"/>
      <c r="B5" s="69" t="s">
        <v>634</v>
      </c>
      <c r="C5" s="68"/>
      <c r="E5" s="70"/>
      <c r="F5" s="70"/>
    </row>
    <row r="6" spans="1:7" x14ac:dyDescent="0.25">
      <c r="B6" s="138" t="s">
        <v>635</v>
      </c>
    </row>
    <row r="7" spans="1:7" x14ac:dyDescent="0.25">
      <c r="B7" s="139" t="s">
        <v>636</v>
      </c>
    </row>
    <row r="8" spans="1:7" ht="15.75" thickBot="1" x14ac:dyDescent="0.3">
      <c r="B8" s="140" t="s">
        <v>637</v>
      </c>
    </row>
    <row r="9" spans="1:7" x14ac:dyDescent="0.25">
      <c r="B9" s="141"/>
    </row>
    <row r="10" spans="1:7" ht="37.5" x14ac:dyDescent="0.25">
      <c r="A10" s="75" t="s">
        <v>112</v>
      </c>
      <c r="B10" s="75" t="s">
        <v>635</v>
      </c>
      <c r="C10" s="76"/>
      <c r="D10" s="76"/>
      <c r="E10" s="76"/>
      <c r="F10" s="76"/>
      <c r="G10" s="77"/>
    </row>
    <row r="11" spans="1:7" ht="15" customHeight="1" x14ac:dyDescent="0.25">
      <c r="A11" s="87"/>
      <c r="B11" s="88" t="s">
        <v>638</v>
      </c>
      <c r="C11" s="87" t="s">
        <v>151</v>
      </c>
      <c r="D11" s="87"/>
      <c r="E11" s="87"/>
      <c r="F11" s="90" t="s">
        <v>639</v>
      </c>
      <c r="G11" s="90"/>
    </row>
    <row r="12" spans="1:7" x14ac:dyDescent="0.25">
      <c r="A12" s="78" t="s">
        <v>640</v>
      </c>
      <c r="B12" s="78" t="s">
        <v>641</v>
      </c>
      <c r="C12" s="166">
        <v>93301</v>
      </c>
      <c r="D12" s="84"/>
      <c r="F12" s="100">
        <f>IF($C$15=0,"",IF(C12="[for completion]","",C12/$C$15))</f>
        <v>1</v>
      </c>
    </row>
    <row r="13" spans="1:7" x14ac:dyDescent="0.25">
      <c r="A13" s="78" t="s">
        <v>642</v>
      </c>
      <c r="B13" s="78" t="s">
        <v>643</v>
      </c>
      <c r="C13" s="166" t="s">
        <v>1879</v>
      </c>
      <c r="D13" s="84"/>
      <c r="F13" s="100" t="e">
        <f>IF($C$15=0,"",IF(C13="[for completion]","",C13/$C$15))</f>
        <v>#VALUE!</v>
      </c>
    </row>
    <row r="14" spans="1:7" x14ac:dyDescent="0.25">
      <c r="A14" s="78" t="s">
        <v>644</v>
      </c>
      <c r="B14" s="78" t="s">
        <v>189</v>
      </c>
      <c r="C14" s="166">
        <v>0</v>
      </c>
      <c r="D14" s="84"/>
      <c r="F14" s="100">
        <f>IF($C$15=0,"",IF(C14="[for completion]","",C14/$C$15))</f>
        <v>0</v>
      </c>
    </row>
    <row r="15" spans="1:7" x14ac:dyDescent="0.25">
      <c r="A15" s="78" t="s">
        <v>645</v>
      </c>
      <c r="B15" s="142" t="s">
        <v>191</v>
      </c>
      <c r="C15" s="118">
        <f>SUM(C12:C14)</f>
        <v>93301</v>
      </c>
      <c r="F15" s="143" t="e">
        <f>SUM(F12:F14)</f>
        <v>#VALUE!</v>
      </c>
    </row>
    <row r="16" spans="1:7" hidden="1" outlineLevel="1" x14ac:dyDescent="0.25">
      <c r="A16" s="78" t="s">
        <v>646</v>
      </c>
      <c r="B16" s="144" t="s">
        <v>647</v>
      </c>
      <c r="C16" s="166"/>
      <c r="D16" s="84"/>
      <c r="E16" s="84"/>
      <c r="F16" s="228">
        <f t="shared" ref="F16:F26" si="0">IF($C$15=0,"",IF(C16="[for completion]","",C16/$C$15))</f>
        <v>0</v>
      </c>
    </row>
    <row r="17" spans="1:7" hidden="1" outlineLevel="1" x14ac:dyDescent="0.25">
      <c r="A17" s="78" t="s">
        <v>648</v>
      </c>
      <c r="B17" s="144" t="s">
        <v>649</v>
      </c>
      <c r="C17" s="166"/>
      <c r="D17" s="84"/>
      <c r="E17" s="84"/>
      <c r="F17" s="228">
        <f t="shared" si="0"/>
        <v>0</v>
      </c>
    </row>
    <row r="18" spans="1:7" hidden="1" outlineLevel="1" x14ac:dyDescent="0.25">
      <c r="A18" s="78" t="s">
        <v>650</v>
      </c>
      <c r="B18" s="105" t="s">
        <v>193</v>
      </c>
      <c r="C18" s="166"/>
      <c r="D18" s="84"/>
      <c r="E18" s="84"/>
      <c r="F18" s="228">
        <f t="shared" si="0"/>
        <v>0</v>
      </c>
    </row>
    <row r="19" spans="1:7" hidden="1" outlineLevel="1" x14ac:dyDescent="0.25">
      <c r="A19" s="78" t="s">
        <v>651</v>
      </c>
      <c r="B19" s="105" t="s">
        <v>193</v>
      </c>
      <c r="C19" s="166"/>
      <c r="D19" s="84"/>
      <c r="E19" s="84"/>
      <c r="F19" s="228">
        <f t="shared" si="0"/>
        <v>0</v>
      </c>
    </row>
    <row r="20" spans="1:7" hidden="1" outlineLevel="1" x14ac:dyDescent="0.25">
      <c r="A20" s="78" t="s">
        <v>652</v>
      </c>
      <c r="B20" s="105" t="s">
        <v>193</v>
      </c>
      <c r="C20" s="166"/>
      <c r="D20" s="84"/>
      <c r="E20" s="84"/>
      <c r="F20" s="228">
        <f t="shared" si="0"/>
        <v>0</v>
      </c>
    </row>
    <row r="21" spans="1:7" hidden="1" outlineLevel="1" x14ac:dyDescent="0.25">
      <c r="A21" s="78" t="s">
        <v>653</v>
      </c>
      <c r="B21" s="105" t="s">
        <v>193</v>
      </c>
      <c r="C21" s="166"/>
      <c r="D21" s="84"/>
      <c r="E21" s="84"/>
      <c r="F21" s="228">
        <f t="shared" si="0"/>
        <v>0</v>
      </c>
    </row>
    <row r="22" spans="1:7" hidden="1" outlineLevel="1" x14ac:dyDescent="0.25">
      <c r="A22" s="78" t="s">
        <v>654</v>
      </c>
      <c r="B22" s="105" t="s">
        <v>193</v>
      </c>
      <c r="C22" s="166"/>
      <c r="D22" s="84"/>
      <c r="E22" s="84"/>
      <c r="F22" s="228">
        <f t="shared" si="0"/>
        <v>0</v>
      </c>
    </row>
    <row r="23" spans="1:7" hidden="1" outlineLevel="1" x14ac:dyDescent="0.25">
      <c r="A23" s="78" t="s">
        <v>655</v>
      </c>
      <c r="B23" s="105" t="s">
        <v>193</v>
      </c>
      <c r="C23" s="166"/>
      <c r="D23" s="84"/>
      <c r="E23" s="84"/>
      <c r="F23" s="228">
        <f t="shared" si="0"/>
        <v>0</v>
      </c>
    </row>
    <row r="24" spans="1:7" hidden="1" outlineLevel="1" x14ac:dyDescent="0.25">
      <c r="A24" s="78" t="s">
        <v>656</v>
      </c>
      <c r="B24" s="105" t="s">
        <v>193</v>
      </c>
      <c r="C24" s="166"/>
      <c r="D24" s="84"/>
      <c r="E24" s="84"/>
      <c r="F24" s="228">
        <f t="shared" si="0"/>
        <v>0</v>
      </c>
    </row>
    <row r="25" spans="1:7" hidden="1" outlineLevel="1" x14ac:dyDescent="0.25">
      <c r="A25" s="78" t="s">
        <v>657</v>
      </c>
      <c r="B25" s="105" t="s">
        <v>193</v>
      </c>
      <c r="C25" s="166"/>
      <c r="D25" s="84"/>
      <c r="E25" s="84"/>
      <c r="F25" s="228">
        <f t="shared" si="0"/>
        <v>0</v>
      </c>
    </row>
    <row r="26" spans="1:7" hidden="1" outlineLevel="1" x14ac:dyDescent="0.25">
      <c r="A26" s="78" t="s">
        <v>658</v>
      </c>
      <c r="B26" s="105" t="s">
        <v>193</v>
      </c>
      <c r="C26" s="198"/>
      <c r="D26" s="229"/>
      <c r="E26" s="229"/>
      <c r="F26" s="228">
        <f t="shared" si="0"/>
        <v>0</v>
      </c>
    </row>
    <row r="27" spans="1:7" ht="15" customHeight="1" collapsed="1" x14ac:dyDescent="0.25">
      <c r="A27" s="87"/>
      <c r="B27" s="88" t="s">
        <v>659</v>
      </c>
      <c r="C27" s="87" t="s">
        <v>660</v>
      </c>
      <c r="D27" s="87" t="s">
        <v>661</v>
      </c>
      <c r="E27" s="89"/>
      <c r="F27" s="87" t="s">
        <v>662</v>
      </c>
      <c r="G27" s="90"/>
    </row>
    <row r="28" spans="1:7" x14ac:dyDescent="0.25">
      <c r="A28" s="78" t="s">
        <v>663</v>
      </c>
      <c r="B28" s="78" t="s">
        <v>664</v>
      </c>
      <c r="C28" s="204">
        <v>46811</v>
      </c>
      <c r="D28" s="204" t="s">
        <v>1879</v>
      </c>
      <c r="E28" s="84"/>
      <c r="F28" s="200">
        <f>IF(AND(C28="[For completion]",D28="[For completion]"),"[For completion]",SUM(C28:D28))</f>
        <v>46811</v>
      </c>
    </row>
    <row r="29" spans="1:7" outlineLevel="1" x14ac:dyDescent="0.25">
      <c r="A29" s="78" t="s">
        <v>665</v>
      </c>
      <c r="B29" s="80" t="s">
        <v>666</v>
      </c>
      <c r="C29" s="204">
        <v>41973</v>
      </c>
      <c r="D29" s="204"/>
      <c r="E29" s="84"/>
      <c r="F29" s="204"/>
    </row>
    <row r="30" spans="1:7" hidden="1" outlineLevel="1" x14ac:dyDescent="0.25">
      <c r="A30" s="78" t="s">
        <v>667</v>
      </c>
      <c r="B30" s="80" t="s">
        <v>668</v>
      </c>
      <c r="C30" s="204"/>
      <c r="D30" s="204"/>
      <c r="E30" s="84"/>
      <c r="F30" s="204"/>
    </row>
    <row r="31" spans="1:7" hidden="1" outlineLevel="1" x14ac:dyDescent="0.25">
      <c r="A31" s="78" t="s">
        <v>669</v>
      </c>
      <c r="B31" s="80"/>
      <c r="C31" s="84"/>
      <c r="D31" s="84"/>
      <c r="E31" s="84"/>
      <c r="F31" s="84"/>
    </row>
    <row r="32" spans="1:7" hidden="1" outlineLevel="1" x14ac:dyDescent="0.25">
      <c r="A32" s="78" t="s">
        <v>670</v>
      </c>
      <c r="B32" s="80"/>
      <c r="C32" s="84"/>
      <c r="D32" s="84"/>
      <c r="E32" s="84"/>
      <c r="F32" s="84"/>
    </row>
    <row r="33" spans="1:7" hidden="1" outlineLevel="1" x14ac:dyDescent="0.25">
      <c r="A33" s="78" t="s">
        <v>671</v>
      </c>
      <c r="B33" s="80"/>
      <c r="C33" s="84"/>
      <c r="D33" s="84"/>
      <c r="E33" s="84"/>
      <c r="F33" s="84"/>
    </row>
    <row r="34" spans="1:7" hidden="1" outlineLevel="1" x14ac:dyDescent="0.25">
      <c r="A34" s="78" t="s">
        <v>672</v>
      </c>
      <c r="B34" s="80"/>
      <c r="C34" s="84"/>
      <c r="D34" s="84"/>
      <c r="E34" s="84"/>
      <c r="F34" s="84"/>
    </row>
    <row r="35" spans="1:7" ht="15" customHeight="1" x14ac:dyDescent="0.25">
      <c r="A35" s="87"/>
      <c r="B35" s="88" t="s">
        <v>673</v>
      </c>
      <c r="C35" s="87" t="s">
        <v>674</v>
      </c>
      <c r="D35" s="87" t="s">
        <v>675</v>
      </c>
      <c r="E35" s="89"/>
      <c r="F35" s="90" t="s">
        <v>639</v>
      </c>
      <c r="G35" s="90"/>
    </row>
    <row r="36" spans="1:7" x14ac:dyDescent="0.25">
      <c r="A36" s="78" t="s">
        <v>676</v>
      </c>
      <c r="B36" s="78" t="s">
        <v>677</v>
      </c>
      <c r="C36" s="154">
        <v>1.6000000000000001E-3</v>
      </c>
      <c r="D36" s="154" t="s">
        <v>1879</v>
      </c>
      <c r="E36" s="230"/>
      <c r="F36" s="154">
        <f>C36</f>
        <v>1.6000000000000001E-3</v>
      </c>
    </row>
    <row r="37" spans="1:7" hidden="1" outlineLevel="1" x14ac:dyDescent="0.25">
      <c r="A37" s="78" t="s">
        <v>678</v>
      </c>
      <c r="B37" s="84"/>
      <c r="C37" s="154"/>
      <c r="D37" s="154"/>
      <c r="E37" s="230"/>
      <c r="F37" s="154"/>
    </row>
    <row r="38" spans="1:7" hidden="1" outlineLevel="1" x14ac:dyDescent="0.25">
      <c r="A38" s="78" t="s">
        <v>679</v>
      </c>
      <c r="B38" s="84"/>
      <c r="C38" s="154"/>
      <c r="D38" s="154"/>
      <c r="E38" s="230"/>
      <c r="F38" s="154"/>
    </row>
    <row r="39" spans="1:7" hidden="1" outlineLevel="1" x14ac:dyDescent="0.25">
      <c r="A39" s="78" t="s">
        <v>680</v>
      </c>
      <c r="B39" s="84"/>
      <c r="C39" s="154"/>
      <c r="D39" s="154"/>
      <c r="E39" s="230"/>
      <c r="F39" s="154"/>
    </row>
    <row r="40" spans="1:7" hidden="1" outlineLevel="1" x14ac:dyDescent="0.25">
      <c r="A40" s="78" t="s">
        <v>681</v>
      </c>
      <c r="B40" s="84"/>
      <c r="C40" s="154"/>
      <c r="D40" s="154"/>
      <c r="E40" s="230"/>
      <c r="F40" s="154"/>
    </row>
    <row r="41" spans="1:7" hidden="1" outlineLevel="1" x14ac:dyDescent="0.25">
      <c r="A41" s="78" t="s">
        <v>682</v>
      </c>
      <c r="B41" s="84"/>
      <c r="C41" s="154"/>
      <c r="D41" s="154"/>
      <c r="E41" s="230"/>
      <c r="F41" s="154"/>
    </row>
    <row r="42" spans="1:7" hidden="1" outlineLevel="1" x14ac:dyDescent="0.25">
      <c r="A42" s="78" t="s">
        <v>683</v>
      </c>
      <c r="B42" s="84"/>
      <c r="C42" s="154"/>
      <c r="D42" s="154"/>
      <c r="E42" s="230"/>
      <c r="F42" s="154"/>
    </row>
    <row r="43" spans="1:7" ht="15" customHeight="1" collapsed="1" x14ac:dyDescent="0.25">
      <c r="A43" s="87"/>
      <c r="B43" s="88" t="s">
        <v>684</v>
      </c>
      <c r="C43" s="87" t="s">
        <v>674</v>
      </c>
      <c r="D43" s="87" t="s">
        <v>675</v>
      </c>
      <c r="E43" s="89"/>
      <c r="F43" s="90" t="s">
        <v>639</v>
      </c>
      <c r="G43" s="90"/>
    </row>
    <row r="44" spans="1:7" x14ac:dyDescent="0.25">
      <c r="A44" s="150" t="s">
        <v>685</v>
      </c>
      <c r="B44" s="151" t="s">
        <v>686</v>
      </c>
      <c r="C44" s="152">
        <f>SUM(C45:C71)</f>
        <v>1</v>
      </c>
      <c r="D44" s="152">
        <f>SUM(D45:D71)</f>
        <v>0</v>
      </c>
      <c r="E44" s="152"/>
      <c r="F44" s="152">
        <f>SUM(F45:F71)</f>
        <v>1</v>
      </c>
      <c r="G44" s="65"/>
    </row>
    <row r="45" spans="1:7" x14ac:dyDescent="0.25">
      <c r="A45" s="78" t="s">
        <v>687</v>
      </c>
      <c r="B45" s="78" t="s">
        <v>688</v>
      </c>
      <c r="C45" s="154">
        <v>0</v>
      </c>
      <c r="D45" s="154" t="s">
        <v>1879</v>
      </c>
      <c r="E45" s="154"/>
      <c r="F45" s="154">
        <v>0</v>
      </c>
      <c r="G45" s="65"/>
    </row>
    <row r="46" spans="1:7" x14ac:dyDescent="0.25">
      <c r="A46" s="78" t="s">
        <v>689</v>
      </c>
      <c r="B46" s="78" t="s">
        <v>690</v>
      </c>
      <c r="C46" s="154">
        <v>0</v>
      </c>
      <c r="D46" s="154" t="s">
        <v>1879</v>
      </c>
      <c r="E46" s="154"/>
      <c r="F46" s="154">
        <v>0</v>
      </c>
      <c r="G46" s="65"/>
    </row>
    <row r="47" spans="1:7" x14ac:dyDescent="0.25">
      <c r="A47" s="78" t="s">
        <v>691</v>
      </c>
      <c r="B47" s="78" t="s">
        <v>692</v>
      </c>
      <c r="C47" s="154">
        <v>0</v>
      </c>
      <c r="D47" s="154" t="s">
        <v>1879</v>
      </c>
      <c r="E47" s="154"/>
      <c r="F47" s="154">
        <v>0</v>
      </c>
      <c r="G47" s="65"/>
    </row>
    <row r="48" spans="1:7" x14ac:dyDescent="0.25">
      <c r="A48" s="78" t="s">
        <v>693</v>
      </c>
      <c r="B48" s="78" t="s">
        <v>694</v>
      </c>
      <c r="C48" s="154">
        <v>0</v>
      </c>
      <c r="D48" s="154" t="s">
        <v>1879</v>
      </c>
      <c r="E48" s="154"/>
      <c r="F48" s="154">
        <v>0</v>
      </c>
      <c r="G48" s="65"/>
    </row>
    <row r="49" spans="1:7" x14ac:dyDescent="0.25">
      <c r="A49" s="78" t="s">
        <v>695</v>
      </c>
      <c r="B49" s="78" t="s">
        <v>696</v>
      </c>
      <c r="C49" s="154">
        <v>0</v>
      </c>
      <c r="D49" s="154" t="s">
        <v>1879</v>
      </c>
      <c r="E49" s="154"/>
      <c r="F49" s="154">
        <v>0</v>
      </c>
      <c r="G49" s="65"/>
    </row>
    <row r="50" spans="1:7" x14ac:dyDescent="0.25">
      <c r="A50" s="78" t="s">
        <v>697</v>
      </c>
      <c r="B50" s="78" t="s">
        <v>698</v>
      </c>
      <c r="C50" s="154">
        <v>0</v>
      </c>
      <c r="D50" s="154" t="s">
        <v>1879</v>
      </c>
      <c r="E50" s="154"/>
      <c r="F50" s="154">
        <v>0</v>
      </c>
      <c r="G50" s="65"/>
    </row>
    <row r="51" spans="1:7" x14ac:dyDescent="0.25">
      <c r="A51" s="78" t="s">
        <v>699</v>
      </c>
      <c r="B51" s="78" t="s">
        <v>700</v>
      </c>
      <c r="C51" s="154">
        <v>0</v>
      </c>
      <c r="D51" s="154" t="s">
        <v>1879</v>
      </c>
      <c r="E51" s="154"/>
      <c r="F51" s="154">
        <v>0</v>
      </c>
      <c r="G51" s="65"/>
    </row>
    <row r="52" spans="1:7" x14ac:dyDescent="0.25">
      <c r="A52" s="78" t="s">
        <v>701</v>
      </c>
      <c r="B52" s="78" t="s">
        <v>702</v>
      </c>
      <c r="C52" s="154">
        <v>0</v>
      </c>
      <c r="D52" s="154" t="s">
        <v>1879</v>
      </c>
      <c r="E52" s="154"/>
      <c r="F52" s="154">
        <v>0</v>
      </c>
      <c r="G52" s="65"/>
    </row>
    <row r="53" spans="1:7" x14ac:dyDescent="0.25">
      <c r="A53" s="78" t="s">
        <v>703</v>
      </c>
      <c r="B53" s="78" t="s">
        <v>704</v>
      </c>
      <c r="C53" s="154">
        <v>0</v>
      </c>
      <c r="D53" s="154" t="s">
        <v>1879</v>
      </c>
      <c r="E53" s="154"/>
      <c r="F53" s="154">
        <v>0</v>
      </c>
      <c r="G53" s="65"/>
    </row>
    <row r="54" spans="1:7" x14ac:dyDescent="0.25">
      <c r="A54" s="78" t="s">
        <v>705</v>
      </c>
      <c r="B54" s="78" t="s">
        <v>706</v>
      </c>
      <c r="C54" s="154">
        <v>0</v>
      </c>
      <c r="D54" s="154" t="s">
        <v>1879</v>
      </c>
      <c r="E54" s="154"/>
      <c r="F54" s="154">
        <v>0</v>
      </c>
      <c r="G54" s="65"/>
    </row>
    <row r="55" spans="1:7" x14ac:dyDescent="0.25">
      <c r="A55" s="78" t="s">
        <v>707</v>
      </c>
      <c r="B55" s="78" t="s">
        <v>708</v>
      </c>
      <c r="C55" s="154">
        <v>0</v>
      </c>
      <c r="D55" s="154" t="s">
        <v>1879</v>
      </c>
      <c r="E55" s="154"/>
      <c r="F55" s="154">
        <v>0</v>
      </c>
      <c r="G55" s="65"/>
    </row>
    <row r="56" spans="1:7" x14ac:dyDescent="0.25">
      <c r="A56" s="78" t="s">
        <v>709</v>
      </c>
      <c r="B56" s="78" t="s">
        <v>710</v>
      </c>
      <c r="C56" s="154">
        <v>0</v>
      </c>
      <c r="D56" s="154" t="s">
        <v>1879</v>
      </c>
      <c r="E56" s="154"/>
      <c r="F56" s="154">
        <v>0</v>
      </c>
      <c r="G56" s="65"/>
    </row>
    <row r="57" spans="1:7" x14ac:dyDescent="0.25">
      <c r="A57" s="78" t="s">
        <v>711</v>
      </c>
      <c r="B57" s="78" t="s">
        <v>712</v>
      </c>
      <c r="C57" s="154">
        <v>0</v>
      </c>
      <c r="D57" s="154" t="s">
        <v>1879</v>
      </c>
      <c r="E57" s="154"/>
      <c r="F57" s="154">
        <v>0</v>
      </c>
      <c r="G57" s="65"/>
    </row>
    <row r="58" spans="1:7" x14ac:dyDescent="0.25">
      <c r="A58" s="78" t="s">
        <v>713</v>
      </c>
      <c r="B58" s="78" t="s">
        <v>714</v>
      </c>
      <c r="C58" s="154">
        <v>0</v>
      </c>
      <c r="D58" s="154" t="s">
        <v>1879</v>
      </c>
      <c r="E58" s="154"/>
      <c r="F58" s="154">
        <v>0</v>
      </c>
      <c r="G58" s="65"/>
    </row>
    <row r="59" spans="1:7" x14ac:dyDescent="0.25">
      <c r="A59" s="78" t="s">
        <v>715</v>
      </c>
      <c r="B59" s="78" t="s">
        <v>716</v>
      </c>
      <c r="C59" s="154">
        <v>0</v>
      </c>
      <c r="D59" s="154" t="s">
        <v>1879</v>
      </c>
      <c r="E59" s="154"/>
      <c r="F59" s="154">
        <v>0</v>
      </c>
      <c r="G59" s="65"/>
    </row>
    <row r="60" spans="1:7" x14ac:dyDescent="0.25">
      <c r="A60" s="78" t="s">
        <v>717</v>
      </c>
      <c r="B60" s="78" t="s">
        <v>718</v>
      </c>
      <c r="C60" s="154">
        <v>0</v>
      </c>
      <c r="D60" s="154" t="s">
        <v>1879</v>
      </c>
      <c r="E60" s="154"/>
      <c r="F60" s="154">
        <v>0</v>
      </c>
      <c r="G60" s="65"/>
    </row>
    <row r="61" spans="1:7" x14ac:dyDescent="0.25">
      <c r="A61" s="78" t="s">
        <v>719</v>
      </c>
      <c r="B61" s="78" t="s">
        <v>720</v>
      </c>
      <c r="C61" s="154">
        <v>0</v>
      </c>
      <c r="D61" s="154" t="s">
        <v>1879</v>
      </c>
      <c r="E61" s="154"/>
      <c r="F61" s="154">
        <v>0</v>
      </c>
      <c r="G61" s="65"/>
    </row>
    <row r="62" spans="1:7" x14ac:dyDescent="0.25">
      <c r="A62" s="78" t="s">
        <v>721</v>
      </c>
      <c r="B62" s="78" t="s">
        <v>722</v>
      </c>
      <c r="C62" s="154">
        <v>0</v>
      </c>
      <c r="D62" s="154" t="s">
        <v>1879</v>
      </c>
      <c r="E62" s="154"/>
      <c r="F62" s="154">
        <v>0</v>
      </c>
      <c r="G62" s="65"/>
    </row>
    <row r="63" spans="1:7" x14ac:dyDescent="0.25">
      <c r="A63" s="78" t="s">
        <v>723</v>
      </c>
      <c r="B63" s="78" t="s">
        <v>724</v>
      </c>
      <c r="C63" s="154">
        <v>0</v>
      </c>
      <c r="D63" s="154" t="s">
        <v>1879</v>
      </c>
      <c r="E63" s="154"/>
      <c r="F63" s="154">
        <v>0</v>
      </c>
      <c r="G63" s="65"/>
    </row>
    <row r="64" spans="1:7" x14ac:dyDescent="0.25">
      <c r="A64" s="78" t="s">
        <v>725</v>
      </c>
      <c r="B64" s="78" t="s">
        <v>726</v>
      </c>
      <c r="C64" s="154">
        <v>0</v>
      </c>
      <c r="D64" s="154" t="s">
        <v>1879</v>
      </c>
      <c r="E64" s="154"/>
      <c r="F64" s="154">
        <v>0</v>
      </c>
      <c r="G64" s="65"/>
    </row>
    <row r="65" spans="1:7" x14ac:dyDescent="0.25">
      <c r="A65" s="78" t="s">
        <v>727</v>
      </c>
      <c r="B65" s="78" t="s">
        <v>728</v>
      </c>
      <c r="C65" s="154">
        <v>0</v>
      </c>
      <c r="D65" s="154" t="s">
        <v>1879</v>
      </c>
      <c r="E65" s="154"/>
      <c r="F65" s="154">
        <v>0</v>
      </c>
      <c r="G65" s="65"/>
    </row>
    <row r="66" spans="1:7" x14ac:dyDescent="0.25">
      <c r="A66" s="78" t="s">
        <v>729</v>
      </c>
      <c r="B66" s="78" t="s">
        <v>730</v>
      </c>
      <c r="C66" s="154">
        <v>0</v>
      </c>
      <c r="D66" s="154" t="s">
        <v>1879</v>
      </c>
      <c r="E66" s="154"/>
      <c r="F66" s="154">
        <v>0</v>
      </c>
      <c r="G66" s="65"/>
    </row>
    <row r="67" spans="1:7" x14ac:dyDescent="0.25">
      <c r="A67" s="78" t="s">
        <v>731</v>
      </c>
      <c r="B67" s="78" t="s">
        <v>732</v>
      </c>
      <c r="C67" s="154">
        <v>0</v>
      </c>
      <c r="D67" s="154" t="s">
        <v>1879</v>
      </c>
      <c r="E67" s="154"/>
      <c r="F67" s="154">
        <v>0</v>
      </c>
      <c r="G67" s="65"/>
    </row>
    <row r="68" spans="1:7" x14ac:dyDescent="0.25">
      <c r="A68" s="78" t="s">
        <v>733</v>
      </c>
      <c r="B68" s="78" t="s">
        <v>734</v>
      </c>
      <c r="C68" s="154">
        <v>0</v>
      </c>
      <c r="D68" s="154" t="s">
        <v>1879</v>
      </c>
      <c r="E68" s="154"/>
      <c r="F68" s="154">
        <v>0</v>
      </c>
      <c r="G68" s="65"/>
    </row>
    <row r="69" spans="1:7" x14ac:dyDescent="0.25">
      <c r="A69" s="78" t="s">
        <v>735</v>
      </c>
      <c r="B69" s="78" t="s">
        <v>736</v>
      </c>
      <c r="C69" s="154">
        <v>0</v>
      </c>
      <c r="D69" s="154" t="s">
        <v>1879</v>
      </c>
      <c r="E69" s="154"/>
      <c r="F69" s="154">
        <v>0</v>
      </c>
      <c r="G69" s="65"/>
    </row>
    <row r="70" spans="1:7" x14ac:dyDescent="0.25">
      <c r="A70" s="78" t="s">
        <v>737</v>
      </c>
      <c r="B70" s="78" t="s">
        <v>738</v>
      </c>
      <c r="C70" s="154">
        <v>0</v>
      </c>
      <c r="D70" s="154" t="s">
        <v>1879</v>
      </c>
      <c r="E70" s="154"/>
      <c r="F70" s="154">
        <v>0</v>
      </c>
      <c r="G70" s="65"/>
    </row>
    <row r="71" spans="1:7" x14ac:dyDescent="0.25">
      <c r="A71" s="78" t="s">
        <v>739</v>
      </c>
      <c r="B71" s="78" t="s">
        <v>740</v>
      </c>
      <c r="C71" s="154">
        <v>1</v>
      </c>
      <c r="D71" s="154" t="s">
        <v>1879</v>
      </c>
      <c r="E71" s="154"/>
      <c r="F71" s="154">
        <v>1</v>
      </c>
      <c r="G71" s="65"/>
    </row>
    <row r="72" spans="1:7" x14ac:dyDescent="0.25">
      <c r="A72" s="150" t="s">
        <v>741</v>
      </c>
      <c r="B72" s="151" t="s">
        <v>392</v>
      </c>
      <c r="C72" s="152">
        <f>SUM(C73:C75)</f>
        <v>0</v>
      </c>
      <c r="D72" s="152">
        <f>SUM(D73:D75)</f>
        <v>0</v>
      </c>
      <c r="E72" s="152"/>
      <c r="F72" s="152">
        <f>SUM(F73:F75)</f>
        <v>0</v>
      </c>
      <c r="G72" s="65"/>
    </row>
    <row r="73" spans="1:7" x14ac:dyDescent="0.25">
      <c r="A73" s="78" t="s">
        <v>742</v>
      </c>
      <c r="B73" s="78" t="s">
        <v>743</v>
      </c>
      <c r="C73" s="154">
        <v>0</v>
      </c>
      <c r="D73" s="154" t="s">
        <v>1879</v>
      </c>
      <c r="E73" s="154"/>
      <c r="F73" s="154">
        <v>0</v>
      </c>
      <c r="G73" s="65"/>
    </row>
    <row r="74" spans="1:7" x14ac:dyDescent="0.25">
      <c r="A74" s="78" t="s">
        <v>744</v>
      </c>
      <c r="B74" s="78" t="s">
        <v>745</v>
      </c>
      <c r="C74" s="154">
        <v>0</v>
      </c>
      <c r="D74" s="154" t="s">
        <v>1879</v>
      </c>
      <c r="E74" s="154"/>
      <c r="F74" s="154">
        <v>0</v>
      </c>
      <c r="G74" s="65"/>
    </row>
    <row r="75" spans="1:7" x14ac:dyDescent="0.25">
      <c r="A75" s="78" t="s">
        <v>746</v>
      </c>
      <c r="B75" s="78" t="s">
        <v>747</v>
      </c>
      <c r="C75" s="154">
        <v>0</v>
      </c>
      <c r="D75" s="154" t="s">
        <v>1879</v>
      </c>
      <c r="E75" s="154"/>
      <c r="F75" s="154">
        <v>0</v>
      </c>
      <c r="G75" s="65"/>
    </row>
    <row r="76" spans="1:7" x14ac:dyDescent="0.25">
      <c r="A76" s="150" t="s">
        <v>748</v>
      </c>
      <c r="B76" s="151" t="s">
        <v>189</v>
      </c>
      <c r="C76" s="152">
        <f>SUM(C77:C87)</f>
        <v>0</v>
      </c>
      <c r="D76" s="152">
        <f>SUM(D77:D87)</f>
        <v>0</v>
      </c>
      <c r="E76" s="152"/>
      <c r="F76" s="152">
        <f>SUM(F77:F87)</f>
        <v>0</v>
      </c>
      <c r="G76" s="65"/>
    </row>
    <row r="77" spans="1:7" x14ac:dyDescent="0.25">
      <c r="A77" s="78" t="s">
        <v>749</v>
      </c>
      <c r="B77" s="91" t="s">
        <v>394</v>
      </c>
      <c r="C77" s="154">
        <v>0</v>
      </c>
      <c r="D77" s="154" t="s">
        <v>1879</v>
      </c>
      <c r="E77" s="154"/>
      <c r="F77" s="154">
        <v>0</v>
      </c>
      <c r="G77" s="65"/>
    </row>
    <row r="78" spans="1:7" x14ac:dyDescent="0.25">
      <c r="A78" s="78" t="s">
        <v>750</v>
      </c>
      <c r="B78" s="78" t="s">
        <v>396</v>
      </c>
      <c r="C78" s="154">
        <v>0</v>
      </c>
      <c r="D78" s="154" t="s">
        <v>1879</v>
      </c>
      <c r="E78" s="154"/>
      <c r="F78" s="154">
        <v>0</v>
      </c>
      <c r="G78" s="65"/>
    </row>
    <row r="79" spans="1:7" x14ac:dyDescent="0.25">
      <c r="A79" s="78" t="s">
        <v>751</v>
      </c>
      <c r="B79" s="91" t="s">
        <v>398</v>
      </c>
      <c r="C79" s="154">
        <v>0</v>
      </c>
      <c r="D79" s="154" t="s">
        <v>1879</v>
      </c>
      <c r="E79" s="154"/>
      <c r="F79" s="154">
        <v>0</v>
      </c>
      <c r="G79" s="65"/>
    </row>
    <row r="80" spans="1:7" x14ac:dyDescent="0.25">
      <c r="A80" s="78" t="s">
        <v>752</v>
      </c>
      <c r="B80" s="91" t="s">
        <v>400</v>
      </c>
      <c r="C80" s="154">
        <v>0</v>
      </c>
      <c r="D80" s="154" t="s">
        <v>1879</v>
      </c>
      <c r="E80" s="154"/>
      <c r="F80" s="154">
        <v>0</v>
      </c>
      <c r="G80" s="65"/>
    </row>
    <row r="81" spans="1:7" x14ac:dyDescent="0.25">
      <c r="A81" s="78" t="s">
        <v>753</v>
      </c>
      <c r="B81" s="91" t="s">
        <v>402</v>
      </c>
      <c r="C81" s="154">
        <v>0</v>
      </c>
      <c r="D81" s="154" t="s">
        <v>1879</v>
      </c>
      <c r="E81" s="154"/>
      <c r="F81" s="154">
        <v>0</v>
      </c>
      <c r="G81" s="65"/>
    </row>
    <row r="82" spans="1:7" x14ac:dyDescent="0.25">
      <c r="A82" s="78" t="s">
        <v>754</v>
      </c>
      <c r="B82" s="91" t="s">
        <v>404</v>
      </c>
      <c r="C82" s="154">
        <v>0</v>
      </c>
      <c r="D82" s="154" t="s">
        <v>1879</v>
      </c>
      <c r="E82" s="154"/>
      <c r="F82" s="154">
        <v>0</v>
      </c>
      <c r="G82" s="65"/>
    </row>
    <row r="83" spans="1:7" x14ac:dyDescent="0.25">
      <c r="A83" s="78" t="s">
        <v>755</v>
      </c>
      <c r="B83" s="91" t="s">
        <v>406</v>
      </c>
      <c r="C83" s="154">
        <v>0</v>
      </c>
      <c r="D83" s="154" t="s">
        <v>1879</v>
      </c>
      <c r="E83" s="154"/>
      <c r="F83" s="154">
        <v>0</v>
      </c>
      <c r="G83" s="65"/>
    </row>
    <row r="84" spans="1:7" x14ac:dyDescent="0.25">
      <c r="A84" s="78" t="s">
        <v>756</v>
      </c>
      <c r="B84" s="91" t="s">
        <v>408</v>
      </c>
      <c r="C84" s="154">
        <v>0</v>
      </c>
      <c r="D84" s="154" t="s">
        <v>1879</v>
      </c>
      <c r="E84" s="154"/>
      <c r="F84" s="154">
        <v>0</v>
      </c>
      <c r="G84" s="65"/>
    </row>
    <row r="85" spans="1:7" x14ac:dyDescent="0.25">
      <c r="A85" s="78" t="s">
        <v>757</v>
      </c>
      <c r="B85" s="91" t="s">
        <v>410</v>
      </c>
      <c r="C85" s="154">
        <v>0</v>
      </c>
      <c r="D85" s="154" t="s">
        <v>1879</v>
      </c>
      <c r="E85" s="154"/>
      <c r="F85" s="154">
        <v>0</v>
      </c>
      <c r="G85" s="65"/>
    </row>
    <row r="86" spans="1:7" x14ac:dyDescent="0.25">
      <c r="A86" s="78" t="s">
        <v>758</v>
      </c>
      <c r="B86" s="91" t="s">
        <v>412</v>
      </c>
      <c r="C86" s="154">
        <v>0</v>
      </c>
      <c r="D86" s="154" t="s">
        <v>1879</v>
      </c>
      <c r="E86" s="154"/>
      <c r="F86" s="154">
        <v>0</v>
      </c>
      <c r="G86" s="65"/>
    </row>
    <row r="87" spans="1:7" x14ac:dyDescent="0.25">
      <c r="A87" s="78" t="s">
        <v>759</v>
      </c>
      <c r="B87" s="91" t="s">
        <v>189</v>
      </c>
      <c r="C87" s="154">
        <v>0</v>
      </c>
      <c r="D87" s="154" t="s">
        <v>1879</v>
      </c>
      <c r="E87" s="154"/>
      <c r="F87" s="154">
        <v>0</v>
      </c>
      <c r="G87" s="65"/>
    </row>
    <row r="88" spans="1:7" hidden="1" outlineLevel="1" x14ac:dyDescent="0.25">
      <c r="A88" s="78" t="s">
        <v>760</v>
      </c>
      <c r="B88" s="197" t="s">
        <v>193</v>
      </c>
      <c r="C88" s="154"/>
      <c r="D88" s="154"/>
      <c r="E88" s="154"/>
      <c r="F88" s="154"/>
      <c r="G88" s="65"/>
    </row>
    <row r="89" spans="1:7" hidden="1" outlineLevel="1" x14ac:dyDescent="0.25">
      <c r="A89" s="78" t="s">
        <v>761</v>
      </c>
      <c r="B89" s="197" t="s">
        <v>193</v>
      </c>
      <c r="C89" s="154"/>
      <c r="D89" s="154"/>
      <c r="E89" s="154"/>
      <c r="F89" s="154"/>
      <c r="G89" s="65"/>
    </row>
    <row r="90" spans="1:7" hidden="1" outlineLevel="1" x14ac:dyDescent="0.25">
      <c r="A90" s="78" t="s">
        <v>762</v>
      </c>
      <c r="B90" s="197" t="s">
        <v>193</v>
      </c>
      <c r="C90" s="154"/>
      <c r="D90" s="154"/>
      <c r="E90" s="154"/>
      <c r="F90" s="154"/>
      <c r="G90" s="65"/>
    </row>
    <row r="91" spans="1:7" hidden="1" outlineLevel="1" x14ac:dyDescent="0.25">
      <c r="A91" s="78" t="s">
        <v>763</v>
      </c>
      <c r="B91" s="197" t="s">
        <v>193</v>
      </c>
      <c r="C91" s="154"/>
      <c r="D91" s="154"/>
      <c r="E91" s="154"/>
      <c r="F91" s="154"/>
      <c r="G91" s="65"/>
    </row>
    <row r="92" spans="1:7" hidden="1" outlineLevel="1" x14ac:dyDescent="0.25">
      <c r="A92" s="78" t="s">
        <v>764</v>
      </c>
      <c r="B92" s="197" t="s">
        <v>193</v>
      </c>
      <c r="C92" s="154"/>
      <c r="D92" s="154"/>
      <c r="E92" s="154"/>
      <c r="F92" s="154"/>
      <c r="G92" s="65"/>
    </row>
    <row r="93" spans="1:7" hidden="1" outlineLevel="1" x14ac:dyDescent="0.25">
      <c r="A93" s="78" t="s">
        <v>765</v>
      </c>
      <c r="B93" s="197" t="s">
        <v>193</v>
      </c>
      <c r="C93" s="154"/>
      <c r="D93" s="154"/>
      <c r="E93" s="154"/>
      <c r="F93" s="154"/>
      <c r="G93" s="65"/>
    </row>
    <row r="94" spans="1:7" hidden="1" outlineLevel="1" x14ac:dyDescent="0.25">
      <c r="A94" s="78" t="s">
        <v>766</v>
      </c>
      <c r="B94" s="197" t="s">
        <v>193</v>
      </c>
      <c r="C94" s="154"/>
      <c r="D94" s="154"/>
      <c r="E94" s="154"/>
      <c r="F94" s="154"/>
      <c r="G94" s="65"/>
    </row>
    <row r="95" spans="1:7" hidden="1" outlineLevel="1" x14ac:dyDescent="0.25">
      <c r="A95" s="78" t="s">
        <v>767</v>
      </c>
      <c r="B95" s="197" t="s">
        <v>193</v>
      </c>
      <c r="C95" s="154"/>
      <c r="D95" s="154"/>
      <c r="E95" s="154"/>
      <c r="F95" s="154"/>
      <c r="G95" s="65"/>
    </row>
    <row r="96" spans="1:7" hidden="1" outlineLevel="1" x14ac:dyDescent="0.25">
      <c r="A96" s="78" t="s">
        <v>768</v>
      </c>
      <c r="B96" s="197" t="s">
        <v>193</v>
      </c>
      <c r="C96" s="154"/>
      <c r="D96" s="154"/>
      <c r="E96" s="154"/>
      <c r="F96" s="154"/>
      <c r="G96" s="65"/>
    </row>
    <row r="97" spans="1:7" hidden="1" outlineLevel="1" x14ac:dyDescent="0.25">
      <c r="A97" s="78" t="s">
        <v>769</v>
      </c>
      <c r="B97" s="197" t="s">
        <v>193</v>
      </c>
      <c r="C97" s="154"/>
      <c r="D97" s="154"/>
      <c r="E97" s="154"/>
      <c r="F97" s="154"/>
      <c r="G97" s="65"/>
    </row>
    <row r="98" spans="1:7" ht="15" customHeight="1" collapsed="1" x14ac:dyDescent="0.25">
      <c r="A98" s="87"/>
      <c r="B98" s="117" t="s">
        <v>770</v>
      </c>
      <c r="C98" s="87" t="s">
        <v>674</v>
      </c>
      <c r="D98" s="87" t="s">
        <v>675</v>
      </c>
      <c r="E98" s="89"/>
      <c r="F98" s="90" t="s">
        <v>639</v>
      </c>
      <c r="G98" s="90"/>
    </row>
    <row r="99" spans="1:7" x14ac:dyDescent="0.25">
      <c r="A99" s="150" t="s">
        <v>771</v>
      </c>
      <c r="B99" s="151" t="s">
        <v>740</v>
      </c>
      <c r="C99" s="152">
        <f>SUM(C100:C148)</f>
        <v>0.99999999999999989</v>
      </c>
      <c r="D99" s="152">
        <f>SUM(D100:D148)</f>
        <v>0</v>
      </c>
      <c r="E99" s="152"/>
      <c r="F99" s="152">
        <f>SUM(F100:F148)</f>
        <v>0.99999999999999989</v>
      </c>
      <c r="G99" s="65"/>
    </row>
    <row r="100" spans="1:7" x14ac:dyDescent="0.25">
      <c r="A100" s="78" t="s">
        <v>772</v>
      </c>
      <c r="B100" s="187" t="s">
        <v>2902</v>
      </c>
      <c r="C100" s="154">
        <v>0.60699999999999998</v>
      </c>
      <c r="D100" s="154" t="s">
        <v>1879</v>
      </c>
      <c r="E100" s="154"/>
      <c r="F100" s="154">
        <f>C100</f>
        <v>0.60699999999999998</v>
      </c>
      <c r="G100" s="65"/>
    </row>
    <row r="101" spans="1:7" x14ac:dyDescent="0.25">
      <c r="A101" s="78" t="s">
        <v>774</v>
      </c>
      <c r="B101" s="187" t="s">
        <v>2903</v>
      </c>
      <c r="C101" s="154">
        <v>0.10970000000000001</v>
      </c>
      <c r="D101" s="154" t="s">
        <v>1879</v>
      </c>
      <c r="E101" s="154"/>
      <c r="F101" s="154">
        <f t="shared" ref="F101:F107" si="1">C101</f>
        <v>0.10970000000000001</v>
      </c>
      <c r="G101" s="65"/>
    </row>
    <row r="102" spans="1:7" x14ac:dyDescent="0.25">
      <c r="A102" s="78" t="s">
        <v>775</v>
      </c>
      <c r="B102" s="187" t="s">
        <v>2904</v>
      </c>
      <c r="C102" s="154">
        <v>5.8599999999999999E-2</v>
      </c>
      <c r="D102" s="154" t="s">
        <v>1879</v>
      </c>
      <c r="E102" s="154"/>
      <c r="F102" s="154">
        <f t="shared" si="1"/>
        <v>5.8599999999999999E-2</v>
      </c>
      <c r="G102" s="65"/>
    </row>
    <row r="103" spans="1:7" x14ac:dyDescent="0.25">
      <c r="A103" s="78" t="s">
        <v>776</v>
      </c>
      <c r="B103" s="187" t="s">
        <v>2905</v>
      </c>
      <c r="C103" s="154">
        <v>5.3900000000000003E-2</v>
      </c>
      <c r="D103" s="154" t="s">
        <v>1879</v>
      </c>
      <c r="E103" s="154"/>
      <c r="F103" s="154">
        <f t="shared" si="1"/>
        <v>5.3900000000000003E-2</v>
      </c>
      <c r="G103" s="65"/>
    </row>
    <row r="104" spans="1:7" x14ac:dyDescent="0.25">
      <c r="A104" s="78" t="s">
        <v>777</v>
      </c>
      <c r="B104" s="187" t="s">
        <v>2906</v>
      </c>
      <c r="C104" s="154">
        <v>2.9700000000000001E-2</v>
      </c>
      <c r="D104" s="154" t="s">
        <v>1879</v>
      </c>
      <c r="E104" s="154"/>
      <c r="F104" s="154">
        <f t="shared" si="1"/>
        <v>2.9700000000000001E-2</v>
      </c>
      <c r="G104" s="65"/>
    </row>
    <row r="105" spans="1:7" x14ac:dyDescent="0.25">
      <c r="A105" s="78" t="s">
        <v>778</v>
      </c>
      <c r="B105" s="187" t="s">
        <v>2907</v>
      </c>
      <c r="C105" s="154">
        <v>4.87E-2</v>
      </c>
      <c r="D105" s="154" t="s">
        <v>1879</v>
      </c>
      <c r="E105" s="154"/>
      <c r="F105" s="154">
        <f t="shared" si="1"/>
        <v>4.87E-2</v>
      </c>
      <c r="G105" s="65"/>
    </row>
    <row r="106" spans="1:7" x14ac:dyDescent="0.25">
      <c r="A106" s="78" t="s">
        <v>779</v>
      </c>
      <c r="B106" s="187" t="s">
        <v>2908</v>
      </c>
      <c r="C106" s="154">
        <v>9.2399999999999996E-2</v>
      </c>
      <c r="D106" s="154" t="s">
        <v>1879</v>
      </c>
      <c r="E106" s="154"/>
      <c r="F106" s="154">
        <f t="shared" si="1"/>
        <v>9.2399999999999996E-2</v>
      </c>
      <c r="G106" s="65"/>
    </row>
    <row r="107" spans="1:7" x14ac:dyDescent="0.25">
      <c r="A107" s="78" t="s">
        <v>780</v>
      </c>
      <c r="B107" s="187" t="s">
        <v>2909</v>
      </c>
      <c r="C107" s="154">
        <v>0</v>
      </c>
      <c r="D107" s="154" t="s">
        <v>1879</v>
      </c>
      <c r="E107" s="154"/>
      <c r="F107" s="154">
        <f t="shared" si="1"/>
        <v>0</v>
      </c>
      <c r="G107" s="65"/>
    </row>
    <row r="108" spans="1:7" hidden="1" x14ac:dyDescent="0.25">
      <c r="A108" s="78" t="s">
        <v>781</v>
      </c>
      <c r="B108" s="187" t="s">
        <v>773</v>
      </c>
      <c r="C108" s="154" t="s">
        <v>115</v>
      </c>
      <c r="D108" s="154" t="s">
        <v>115</v>
      </c>
      <c r="E108" s="154"/>
      <c r="F108" s="154" t="s">
        <v>115</v>
      </c>
      <c r="G108" s="65"/>
    </row>
    <row r="109" spans="1:7" hidden="1" x14ac:dyDescent="0.25">
      <c r="A109" s="78" t="s">
        <v>782</v>
      </c>
      <c r="B109" s="187" t="s">
        <v>773</v>
      </c>
      <c r="C109" s="154" t="s">
        <v>115</v>
      </c>
      <c r="D109" s="154" t="s">
        <v>115</v>
      </c>
      <c r="E109" s="154"/>
      <c r="F109" s="154" t="s">
        <v>115</v>
      </c>
      <c r="G109" s="65"/>
    </row>
    <row r="110" spans="1:7" hidden="1" x14ac:dyDescent="0.25">
      <c r="A110" s="78" t="s">
        <v>783</v>
      </c>
      <c r="B110" s="187" t="s">
        <v>773</v>
      </c>
      <c r="C110" s="154" t="s">
        <v>115</v>
      </c>
      <c r="D110" s="154" t="s">
        <v>115</v>
      </c>
      <c r="E110" s="154"/>
      <c r="F110" s="154" t="s">
        <v>115</v>
      </c>
      <c r="G110" s="65"/>
    </row>
    <row r="111" spans="1:7" hidden="1" x14ac:dyDescent="0.25">
      <c r="A111" s="78" t="s">
        <v>784</v>
      </c>
      <c r="B111" s="187" t="s">
        <v>773</v>
      </c>
      <c r="C111" s="154" t="s">
        <v>115</v>
      </c>
      <c r="D111" s="154" t="s">
        <v>115</v>
      </c>
      <c r="E111" s="154"/>
      <c r="F111" s="154" t="s">
        <v>115</v>
      </c>
      <c r="G111" s="65"/>
    </row>
    <row r="112" spans="1:7" hidden="1" x14ac:dyDescent="0.25">
      <c r="A112" s="78" t="s">
        <v>785</v>
      </c>
      <c r="B112" s="187" t="s">
        <v>773</v>
      </c>
      <c r="C112" s="154" t="s">
        <v>115</v>
      </c>
      <c r="D112" s="154" t="s">
        <v>115</v>
      </c>
      <c r="E112" s="154"/>
      <c r="F112" s="154" t="s">
        <v>115</v>
      </c>
      <c r="G112" s="65"/>
    </row>
    <row r="113" spans="1:7" hidden="1" x14ac:dyDescent="0.25">
      <c r="A113" s="78" t="s">
        <v>786</v>
      </c>
      <c r="B113" s="187" t="s">
        <v>773</v>
      </c>
      <c r="C113" s="154" t="s">
        <v>115</v>
      </c>
      <c r="D113" s="154" t="s">
        <v>115</v>
      </c>
      <c r="E113" s="154"/>
      <c r="F113" s="154" t="s">
        <v>115</v>
      </c>
      <c r="G113" s="65"/>
    </row>
    <row r="114" spans="1:7" hidden="1" x14ac:dyDescent="0.25">
      <c r="A114" s="78" t="s">
        <v>787</v>
      </c>
      <c r="B114" s="187" t="s">
        <v>773</v>
      </c>
      <c r="C114" s="154" t="s">
        <v>115</v>
      </c>
      <c r="D114" s="154" t="s">
        <v>115</v>
      </c>
      <c r="E114" s="154"/>
      <c r="F114" s="154" t="s">
        <v>115</v>
      </c>
      <c r="G114" s="65"/>
    </row>
    <row r="115" spans="1:7" hidden="1" x14ac:dyDescent="0.25">
      <c r="A115" s="78" t="s">
        <v>788</v>
      </c>
      <c r="B115" s="187" t="s">
        <v>773</v>
      </c>
      <c r="C115" s="154" t="s">
        <v>115</v>
      </c>
      <c r="D115" s="154" t="s">
        <v>115</v>
      </c>
      <c r="E115" s="154"/>
      <c r="F115" s="154" t="s">
        <v>115</v>
      </c>
      <c r="G115" s="65"/>
    </row>
    <row r="116" spans="1:7" hidden="1" x14ac:dyDescent="0.25">
      <c r="A116" s="78" t="s">
        <v>789</v>
      </c>
      <c r="B116" s="187" t="s">
        <v>773</v>
      </c>
      <c r="C116" s="154" t="s">
        <v>115</v>
      </c>
      <c r="D116" s="154" t="s">
        <v>115</v>
      </c>
      <c r="E116" s="154"/>
      <c r="F116" s="154" t="s">
        <v>115</v>
      </c>
      <c r="G116" s="65"/>
    </row>
    <row r="117" spans="1:7" hidden="1" x14ac:dyDescent="0.25">
      <c r="A117" s="78" t="s">
        <v>790</v>
      </c>
      <c r="B117" s="187" t="s">
        <v>773</v>
      </c>
      <c r="C117" s="154" t="s">
        <v>115</v>
      </c>
      <c r="D117" s="154" t="s">
        <v>115</v>
      </c>
      <c r="E117" s="154"/>
      <c r="F117" s="154" t="s">
        <v>115</v>
      </c>
      <c r="G117" s="65"/>
    </row>
    <row r="118" spans="1:7" hidden="1" x14ac:dyDescent="0.25">
      <c r="A118" s="78" t="s">
        <v>791</v>
      </c>
      <c r="B118" s="187" t="s">
        <v>773</v>
      </c>
      <c r="C118" s="154" t="s">
        <v>115</v>
      </c>
      <c r="D118" s="154" t="s">
        <v>115</v>
      </c>
      <c r="E118" s="154"/>
      <c r="F118" s="154" t="s">
        <v>115</v>
      </c>
      <c r="G118" s="65"/>
    </row>
    <row r="119" spans="1:7" hidden="1" x14ac:dyDescent="0.25">
      <c r="A119" s="78" t="s">
        <v>792</v>
      </c>
      <c r="B119" s="187" t="s">
        <v>773</v>
      </c>
      <c r="C119" s="154" t="s">
        <v>115</v>
      </c>
      <c r="D119" s="154" t="s">
        <v>115</v>
      </c>
      <c r="E119" s="154"/>
      <c r="F119" s="154" t="s">
        <v>115</v>
      </c>
      <c r="G119" s="65"/>
    </row>
    <row r="120" spans="1:7" hidden="1" x14ac:dyDescent="0.25">
      <c r="A120" s="78" t="s">
        <v>793</v>
      </c>
      <c r="B120" s="187" t="s">
        <v>773</v>
      </c>
      <c r="C120" s="154" t="s">
        <v>115</v>
      </c>
      <c r="D120" s="154" t="s">
        <v>115</v>
      </c>
      <c r="E120" s="154"/>
      <c r="F120" s="154" t="s">
        <v>115</v>
      </c>
      <c r="G120" s="65"/>
    </row>
    <row r="121" spans="1:7" hidden="1" x14ac:dyDescent="0.25">
      <c r="A121" s="78" t="s">
        <v>794</v>
      </c>
      <c r="B121" s="187" t="s">
        <v>773</v>
      </c>
      <c r="C121" s="154" t="s">
        <v>115</v>
      </c>
      <c r="D121" s="154" t="s">
        <v>115</v>
      </c>
      <c r="E121" s="154"/>
      <c r="F121" s="154" t="s">
        <v>115</v>
      </c>
      <c r="G121" s="65"/>
    </row>
    <row r="122" spans="1:7" hidden="1" x14ac:dyDescent="0.25">
      <c r="A122" s="78" t="s">
        <v>795</v>
      </c>
      <c r="B122" s="187" t="s">
        <v>773</v>
      </c>
      <c r="C122" s="154" t="s">
        <v>115</v>
      </c>
      <c r="D122" s="154" t="s">
        <v>115</v>
      </c>
      <c r="E122" s="154"/>
      <c r="F122" s="154" t="s">
        <v>115</v>
      </c>
      <c r="G122" s="65"/>
    </row>
    <row r="123" spans="1:7" hidden="1" x14ac:dyDescent="0.25">
      <c r="A123" s="78" t="s">
        <v>796</v>
      </c>
      <c r="B123" s="187" t="s">
        <v>773</v>
      </c>
      <c r="C123" s="154" t="s">
        <v>115</v>
      </c>
      <c r="D123" s="154" t="s">
        <v>115</v>
      </c>
      <c r="E123" s="154"/>
      <c r="F123" s="154" t="s">
        <v>115</v>
      </c>
      <c r="G123" s="65"/>
    </row>
    <row r="124" spans="1:7" hidden="1" x14ac:dyDescent="0.25">
      <c r="A124" s="78" t="s">
        <v>797</v>
      </c>
      <c r="B124" s="187" t="s">
        <v>773</v>
      </c>
      <c r="C124" s="154" t="s">
        <v>115</v>
      </c>
      <c r="D124" s="154" t="s">
        <v>115</v>
      </c>
      <c r="E124" s="154"/>
      <c r="F124" s="154" t="s">
        <v>115</v>
      </c>
      <c r="G124" s="65"/>
    </row>
    <row r="125" spans="1:7" hidden="1" x14ac:dyDescent="0.25">
      <c r="A125" s="78" t="s">
        <v>798</v>
      </c>
      <c r="B125" s="187" t="s">
        <v>773</v>
      </c>
      <c r="C125" s="154" t="s">
        <v>115</v>
      </c>
      <c r="D125" s="154" t="s">
        <v>115</v>
      </c>
      <c r="E125" s="154"/>
      <c r="F125" s="154" t="s">
        <v>115</v>
      </c>
      <c r="G125" s="65"/>
    </row>
    <row r="126" spans="1:7" hidden="1" x14ac:dyDescent="0.25">
      <c r="A126" s="78" t="s">
        <v>799</v>
      </c>
      <c r="B126" s="187" t="s">
        <v>773</v>
      </c>
      <c r="C126" s="154" t="s">
        <v>115</v>
      </c>
      <c r="D126" s="154" t="s">
        <v>115</v>
      </c>
      <c r="E126" s="154"/>
      <c r="F126" s="154" t="s">
        <v>115</v>
      </c>
      <c r="G126" s="65"/>
    </row>
    <row r="127" spans="1:7" hidden="1" x14ac:dyDescent="0.25">
      <c r="A127" s="78" t="s">
        <v>800</v>
      </c>
      <c r="B127" s="187" t="s">
        <v>773</v>
      </c>
      <c r="C127" s="154" t="s">
        <v>115</v>
      </c>
      <c r="D127" s="154" t="s">
        <v>115</v>
      </c>
      <c r="E127" s="154"/>
      <c r="F127" s="154" t="s">
        <v>115</v>
      </c>
      <c r="G127" s="65"/>
    </row>
    <row r="128" spans="1:7" hidden="1" x14ac:dyDescent="0.25">
      <c r="A128" s="78" t="s">
        <v>801</v>
      </c>
      <c r="B128" s="187" t="s">
        <v>773</v>
      </c>
      <c r="C128" s="154" t="s">
        <v>115</v>
      </c>
      <c r="D128" s="154" t="s">
        <v>115</v>
      </c>
      <c r="E128" s="154"/>
      <c r="F128" s="154" t="s">
        <v>115</v>
      </c>
      <c r="G128" s="65"/>
    </row>
    <row r="129" spans="1:7" hidden="1" x14ac:dyDescent="0.25">
      <c r="A129" s="78" t="s">
        <v>802</v>
      </c>
      <c r="B129" s="187" t="s">
        <v>773</v>
      </c>
      <c r="C129" s="154" t="s">
        <v>115</v>
      </c>
      <c r="D129" s="154" t="s">
        <v>115</v>
      </c>
      <c r="E129" s="154"/>
      <c r="F129" s="154" t="s">
        <v>115</v>
      </c>
      <c r="G129" s="65"/>
    </row>
    <row r="130" spans="1:7" hidden="1" x14ac:dyDescent="0.25">
      <c r="A130" s="78" t="s">
        <v>803</v>
      </c>
      <c r="B130" s="187" t="s">
        <v>773</v>
      </c>
      <c r="C130" s="154" t="s">
        <v>115</v>
      </c>
      <c r="D130" s="154" t="s">
        <v>115</v>
      </c>
      <c r="E130" s="154"/>
      <c r="F130" s="154" t="s">
        <v>115</v>
      </c>
      <c r="G130" s="65"/>
    </row>
    <row r="131" spans="1:7" hidden="1" x14ac:dyDescent="0.25">
      <c r="A131" s="78" t="s">
        <v>804</v>
      </c>
      <c r="B131" s="187" t="s">
        <v>773</v>
      </c>
      <c r="C131" s="154" t="s">
        <v>115</v>
      </c>
      <c r="D131" s="154" t="s">
        <v>115</v>
      </c>
      <c r="E131" s="154"/>
      <c r="F131" s="154" t="s">
        <v>115</v>
      </c>
      <c r="G131" s="65"/>
    </row>
    <row r="132" spans="1:7" hidden="1" x14ac:dyDescent="0.25">
      <c r="A132" s="78" t="s">
        <v>805</v>
      </c>
      <c r="B132" s="187" t="s">
        <v>773</v>
      </c>
      <c r="C132" s="154" t="s">
        <v>115</v>
      </c>
      <c r="D132" s="154" t="s">
        <v>115</v>
      </c>
      <c r="E132" s="154"/>
      <c r="F132" s="154" t="s">
        <v>115</v>
      </c>
      <c r="G132" s="65"/>
    </row>
    <row r="133" spans="1:7" hidden="1" x14ac:dyDescent="0.25">
      <c r="A133" s="78" t="s">
        <v>806</v>
      </c>
      <c r="B133" s="187" t="s">
        <v>773</v>
      </c>
      <c r="C133" s="154" t="s">
        <v>115</v>
      </c>
      <c r="D133" s="154" t="s">
        <v>115</v>
      </c>
      <c r="E133" s="154"/>
      <c r="F133" s="154" t="s">
        <v>115</v>
      </c>
      <c r="G133" s="65"/>
    </row>
    <row r="134" spans="1:7" hidden="1" x14ac:dyDescent="0.25">
      <c r="A134" s="78" t="s">
        <v>807</v>
      </c>
      <c r="B134" s="187" t="s">
        <v>773</v>
      </c>
      <c r="C134" s="154" t="s">
        <v>115</v>
      </c>
      <c r="D134" s="154" t="s">
        <v>115</v>
      </c>
      <c r="E134" s="154"/>
      <c r="F134" s="154" t="s">
        <v>115</v>
      </c>
      <c r="G134" s="65"/>
    </row>
    <row r="135" spans="1:7" hidden="1" x14ac:dyDescent="0.25">
      <c r="A135" s="78" t="s">
        <v>808</v>
      </c>
      <c r="B135" s="187" t="s">
        <v>773</v>
      </c>
      <c r="C135" s="154" t="s">
        <v>115</v>
      </c>
      <c r="D135" s="154" t="s">
        <v>115</v>
      </c>
      <c r="E135" s="154"/>
      <c r="F135" s="154" t="s">
        <v>115</v>
      </c>
      <c r="G135" s="65"/>
    </row>
    <row r="136" spans="1:7" hidden="1" x14ac:dyDescent="0.25">
      <c r="A136" s="78" t="s">
        <v>809</v>
      </c>
      <c r="B136" s="187" t="s">
        <v>773</v>
      </c>
      <c r="C136" s="154" t="s">
        <v>115</v>
      </c>
      <c r="D136" s="154" t="s">
        <v>115</v>
      </c>
      <c r="E136" s="154"/>
      <c r="F136" s="154" t="s">
        <v>115</v>
      </c>
      <c r="G136" s="65"/>
    </row>
    <row r="137" spans="1:7" hidden="1" x14ac:dyDescent="0.25">
      <c r="A137" s="78" t="s">
        <v>810</v>
      </c>
      <c r="B137" s="187" t="s">
        <v>773</v>
      </c>
      <c r="C137" s="154" t="s">
        <v>115</v>
      </c>
      <c r="D137" s="154" t="s">
        <v>115</v>
      </c>
      <c r="E137" s="154"/>
      <c r="F137" s="154" t="s">
        <v>115</v>
      </c>
      <c r="G137" s="65"/>
    </row>
    <row r="138" spans="1:7" hidden="1" x14ac:dyDescent="0.25">
      <c r="A138" s="78" t="s">
        <v>811</v>
      </c>
      <c r="B138" s="187" t="s">
        <v>773</v>
      </c>
      <c r="C138" s="154" t="s">
        <v>115</v>
      </c>
      <c r="D138" s="154" t="s">
        <v>115</v>
      </c>
      <c r="E138" s="154"/>
      <c r="F138" s="154" t="s">
        <v>115</v>
      </c>
      <c r="G138" s="65"/>
    </row>
    <row r="139" spans="1:7" hidden="1" x14ac:dyDescent="0.25">
      <c r="A139" s="78" t="s">
        <v>812</v>
      </c>
      <c r="B139" s="187" t="s">
        <v>773</v>
      </c>
      <c r="C139" s="154" t="s">
        <v>115</v>
      </c>
      <c r="D139" s="154" t="s">
        <v>115</v>
      </c>
      <c r="E139" s="154"/>
      <c r="F139" s="154" t="s">
        <v>115</v>
      </c>
      <c r="G139" s="65"/>
    </row>
    <row r="140" spans="1:7" hidden="1" x14ac:dyDescent="0.25">
      <c r="A140" s="78" t="s">
        <v>813</v>
      </c>
      <c r="B140" s="187" t="s">
        <v>773</v>
      </c>
      <c r="C140" s="154" t="s">
        <v>115</v>
      </c>
      <c r="D140" s="154" t="s">
        <v>115</v>
      </c>
      <c r="E140" s="154"/>
      <c r="F140" s="154" t="s">
        <v>115</v>
      </c>
      <c r="G140" s="65"/>
    </row>
    <row r="141" spans="1:7" hidden="1" x14ac:dyDescent="0.25">
      <c r="A141" s="78" t="s">
        <v>814</v>
      </c>
      <c r="B141" s="187" t="s">
        <v>773</v>
      </c>
      <c r="C141" s="154" t="s">
        <v>115</v>
      </c>
      <c r="D141" s="154" t="s">
        <v>115</v>
      </c>
      <c r="E141" s="154"/>
      <c r="F141" s="154" t="s">
        <v>115</v>
      </c>
      <c r="G141" s="65"/>
    </row>
    <row r="142" spans="1:7" hidden="1" x14ac:dyDescent="0.25">
      <c r="A142" s="78" t="s">
        <v>815</v>
      </c>
      <c r="B142" s="187" t="s">
        <v>773</v>
      </c>
      <c r="C142" s="154" t="s">
        <v>115</v>
      </c>
      <c r="D142" s="154" t="s">
        <v>115</v>
      </c>
      <c r="E142" s="154"/>
      <c r="F142" s="154" t="s">
        <v>115</v>
      </c>
      <c r="G142" s="65"/>
    </row>
    <row r="143" spans="1:7" hidden="1" x14ac:dyDescent="0.25">
      <c r="A143" s="78" t="s">
        <v>816</v>
      </c>
      <c r="B143" s="187" t="s">
        <v>773</v>
      </c>
      <c r="C143" s="154" t="s">
        <v>115</v>
      </c>
      <c r="D143" s="154" t="s">
        <v>115</v>
      </c>
      <c r="E143" s="154"/>
      <c r="F143" s="154" t="s">
        <v>115</v>
      </c>
      <c r="G143" s="65"/>
    </row>
    <row r="144" spans="1:7" hidden="1" x14ac:dyDescent="0.25">
      <c r="A144" s="78" t="s">
        <v>817</v>
      </c>
      <c r="B144" s="187" t="s">
        <v>773</v>
      </c>
      <c r="C144" s="154" t="s">
        <v>115</v>
      </c>
      <c r="D144" s="154" t="s">
        <v>115</v>
      </c>
      <c r="E144" s="154"/>
      <c r="F144" s="154" t="s">
        <v>115</v>
      </c>
      <c r="G144" s="65"/>
    </row>
    <row r="145" spans="1:7" hidden="1" x14ac:dyDescent="0.25">
      <c r="A145" s="78" t="s">
        <v>818</v>
      </c>
      <c r="B145" s="187" t="s">
        <v>773</v>
      </c>
      <c r="C145" s="154" t="s">
        <v>115</v>
      </c>
      <c r="D145" s="154" t="s">
        <v>115</v>
      </c>
      <c r="E145" s="154"/>
      <c r="F145" s="154" t="s">
        <v>115</v>
      </c>
      <c r="G145" s="65"/>
    </row>
    <row r="146" spans="1:7" hidden="1" x14ac:dyDescent="0.25">
      <c r="A146" s="78" t="s">
        <v>819</v>
      </c>
      <c r="B146" s="187" t="s">
        <v>773</v>
      </c>
      <c r="C146" s="154" t="s">
        <v>115</v>
      </c>
      <c r="D146" s="154" t="s">
        <v>115</v>
      </c>
      <c r="E146" s="154"/>
      <c r="F146" s="154" t="s">
        <v>115</v>
      </c>
      <c r="G146" s="65"/>
    </row>
    <row r="147" spans="1:7" hidden="1" x14ac:dyDescent="0.25">
      <c r="A147" s="78" t="s">
        <v>820</v>
      </c>
      <c r="B147" s="187" t="s">
        <v>773</v>
      </c>
      <c r="C147" s="154" t="s">
        <v>115</v>
      </c>
      <c r="D147" s="154" t="s">
        <v>115</v>
      </c>
      <c r="E147" s="154"/>
      <c r="F147" s="154" t="s">
        <v>115</v>
      </c>
      <c r="G147" s="65"/>
    </row>
    <row r="148" spans="1:7" hidden="1" x14ac:dyDescent="0.25">
      <c r="A148" s="78" t="s">
        <v>821</v>
      </c>
      <c r="B148" s="187" t="s">
        <v>773</v>
      </c>
      <c r="C148" s="154" t="s">
        <v>115</v>
      </c>
      <c r="D148" s="154" t="s">
        <v>115</v>
      </c>
      <c r="E148" s="154"/>
      <c r="F148" s="154" t="s">
        <v>115</v>
      </c>
      <c r="G148" s="65"/>
    </row>
    <row r="149" spans="1:7" ht="15" customHeight="1" x14ac:dyDescent="0.25">
      <c r="A149" s="87"/>
      <c r="B149" s="88" t="s">
        <v>822</v>
      </c>
      <c r="C149" s="87" t="s">
        <v>674</v>
      </c>
      <c r="D149" s="87" t="s">
        <v>675</v>
      </c>
      <c r="E149" s="89"/>
      <c r="F149" s="90" t="s">
        <v>639</v>
      </c>
      <c r="G149" s="90"/>
    </row>
    <row r="150" spans="1:7" x14ac:dyDescent="0.25">
      <c r="A150" s="78" t="s">
        <v>823</v>
      </c>
      <c r="B150" s="78" t="s">
        <v>824</v>
      </c>
      <c r="C150" s="154">
        <v>0.106</v>
      </c>
      <c r="D150" s="154" t="s">
        <v>1879</v>
      </c>
      <c r="E150" s="231"/>
      <c r="F150" s="154">
        <f>C150</f>
        <v>0.106</v>
      </c>
    </row>
    <row r="151" spans="1:7" x14ac:dyDescent="0.25">
      <c r="A151" s="78" t="s">
        <v>825</v>
      </c>
      <c r="B151" s="78" t="s">
        <v>826</v>
      </c>
      <c r="C151" s="154">
        <v>0.89400000000000002</v>
      </c>
      <c r="D151" s="154" t="s">
        <v>1879</v>
      </c>
      <c r="E151" s="231"/>
      <c r="F151" s="154">
        <f t="shared" ref="F151:F152" si="2">C151</f>
        <v>0.89400000000000002</v>
      </c>
    </row>
    <row r="152" spans="1:7" x14ac:dyDescent="0.25">
      <c r="A152" s="78" t="s">
        <v>827</v>
      </c>
      <c r="B152" s="78" t="s">
        <v>189</v>
      </c>
      <c r="C152" s="154">
        <v>0</v>
      </c>
      <c r="D152" s="154" t="s">
        <v>1879</v>
      </c>
      <c r="E152" s="231"/>
      <c r="F152" s="154">
        <f t="shared" si="2"/>
        <v>0</v>
      </c>
    </row>
    <row r="153" spans="1:7" hidden="1" outlineLevel="1" x14ac:dyDescent="0.25">
      <c r="A153" s="78" t="s">
        <v>828</v>
      </c>
      <c r="B153" s="84"/>
      <c r="C153" s="154"/>
      <c r="D153" s="154"/>
      <c r="E153" s="231"/>
      <c r="F153" s="154"/>
    </row>
    <row r="154" spans="1:7" hidden="1" outlineLevel="1" x14ac:dyDescent="0.25">
      <c r="A154" s="78" t="s">
        <v>829</v>
      </c>
      <c r="B154" s="84"/>
      <c r="C154" s="154"/>
      <c r="D154" s="154"/>
      <c r="E154" s="231"/>
      <c r="F154" s="154"/>
    </row>
    <row r="155" spans="1:7" hidden="1" outlineLevel="1" x14ac:dyDescent="0.25">
      <c r="A155" s="78" t="s">
        <v>830</v>
      </c>
      <c r="B155" s="84"/>
      <c r="C155" s="154"/>
      <c r="D155" s="154"/>
      <c r="E155" s="231"/>
      <c r="F155" s="154"/>
    </row>
    <row r="156" spans="1:7" hidden="1" outlineLevel="1" x14ac:dyDescent="0.25">
      <c r="A156" s="78" t="s">
        <v>831</v>
      </c>
      <c r="B156" s="84"/>
      <c r="C156" s="154"/>
      <c r="D156" s="154"/>
      <c r="E156" s="231"/>
      <c r="F156" s="154"/>
    </row>
    <row r="157" spans="1:7" hidden="1" outlineLevel="1" x14ac:dyDescent="0.25">
      <c r="A157" s="78" t="s">
        <v>832</v>
      </c>
      <c r="C157" s="148"/>
      <c r="D157" s="148"/>
      <c r="E157" s="153"/>
      <c r="F157" s="148"/>
    </row>
    <row r="158" spans="1:7" hidden="1" outlineLevel="1" x14ac:dyDescent="0.25">
      <c r="A158" s="78" t="s">
        <v>833</v>
      </c>
      <c r="C158" s="148"/>
      <c r="D158" s="148"/>
      <c r="E158" s="153"/>
      <c r="F158" s="148"/>
    </row>
    <row r="159" spans="1:7" ht="15" customHeight="1" collapsed="1" x14ac:dyDescent="0.25">
      <c r="A159" s="87"/>
      <c r="B159" s="88" t="s">
        <v>834</v>
      </c>
      <c r="C159" s="87" t="s">
        <v>674</v>
      </c>
      <c r="D159" s="87" t="s">
        <v>675</v>
      </c>
      <c r="E159" s="89"/>
      <c r="F159" s="90" t="s">
        <v>639</v>
      </c>
      <c r="G159" s="90"/>
    </row>
    <row r="160" spans="1:7" x14ac:dyDescent="0.25">
      <c r="A160" s="78" t="s">
        <v>835</v>
      </c>
      <c r="B160" s="78" t="s">
        <v>836</v>
      </c>
      <c r="C160" s="154">
        <v>0.31830000000000003</v>
      </c>
      <c r="D160" s="154" t="s">
        <v>1879</v>
      </c>
      <c r="E160" s="231"/>
      <c r="F160" s="154">
        <f>C160</f>
        <v>0.31830000000000003</v>
      </c>
    </row>
    <row r="161" spans="1:7" x14ac:dyDescent="0.25">
      <c r="A161" s="78" t="s">
        <v>837</v>
      </c>
      <c r="B161" s="78" t="s">
        <v>838</v>
      </c>
      <c r="C161" s="154">
        <v>0.68169999999999997</v>
      </c>
      <c r="D161" s="154" t="s">
        <v>1879</v>
      </c>
      <c r="E161" s="231"/>
      <c r="F161" s="154">
        <f t="shared" ref="F161:F162" si="3">C161</f>
        <v>0.68169999999999997</v>
      </c>
    </row>
    <row r="162" spans="1:7" x14ac:dyDescent="0.25">
      <c r="A162" s="78" t="s">
        <v>839</v>
      </c>
      <c r="B162" s="78" t="s">
        <v>189</v>
      </c>
      <c r="C162" s="154">
        <v>0</v>
      </c>
      <c r="D162" s="154" t="s">
        <v>1879</v>
      </c>
      <c r="E162" s="231"/>
      <c r="F162" s="154">
        <f t="shared" si="3"/>
        <v>0</v>
      </c>
    </row>
    <row r="163" spans="1:7" hidden="1" outlineLevel="1" x14ac:dyDescent="0.25">
      <c r="A163" s="78" t="s">
        <v>840</v>
      </c>
      <c r="B163" s="84"/>
      <c r="C163" s="84"/>
      <c r="D163" s="84"/>
      <c r="E163" s="168"/>
      <c r="F163" s="84"/>
    </row>
    <row r="164" spans="1:7" hidden="1" outlineLevel="1" x14ac:dyDescent="0.25">
      <c r="A164" s="78" t="s">
        <v>841</v>
      </c>
      <c r="B164" s="84"/>
      <c r="C164" s="84"/>
      <c r="D164" s="84"/>
      <c r="E164" s="168"/>
      <c r="F164" s="84"/>
    </row>
    <row r="165" spans="1:7" hidden="1" outlineLevel="1" x14ac:dyDescent="0.25">
      <c r="A165" s="78" t="s">
        <v>842</v>
      </c>
      <c r="B165" s="84"/>
      <c r="C165" s="84"/>
      <c r="D165" s="84"/>
      <c r="E165" s="168"/>
      <c r="F165" s="84"/>
    </row>
    <row r="166" spans="1:7" hidden="1" outlineLevel="1" x14ac:dyDescent="0.25">
      <c r="A166" s="78" t="s">
        <v>843</v>
      </c>
      <c r="E166" s="62"/>
    </row>
    <row r="167" spans="1:7" hidden="1" outlineLevel="1" x14ac:dyDescent="0.25">
      <c r="A167" s="78" t="s">
        <v>844</v>
      </c>
      <c r="E167" s="62"/>
    </row>
    <row r="168" spans="1:7" hidden="1" outlineLevel="1" x14ac:dyDescent="0.25">
      <c r="A168" s="78" t="s">
        <v>845</v>
      </c>
      <c r="E168" s="62"/>
    </row>
    <row r="169" spans="1:7" ht="15" customHeight="1" collapsed="1" x14ac:dyDescent="0.25">
      <c r="A169" s="87"/>
      <c r="B169" s="88" t="s">
        <v>846</v>
      </c>
      <c r="C169" s="87" t="s">
        <v>674</v>
      </c>
      <c r="D169" s="87" t="s">
        <v>675</v>
      </c>
      <c r="E169" s="89"/>
      <c r="F169" s="90" t="s">
        <v>639</v>
      </c>
      <c r="G169" s="90"/>
    </row>
    <row r="170" spans="1:7" x14ac:dyDescent="0.25">
      <c r="A170" s="78" t="s">
        <v>847</v>
      </c>
      <c r="B170" s="110" t="s">
        <v>848</v>
      </c>
      <c r="C170" s="154">
        <v>0.1426</v>
      </c>
      <c r="D170" s="154" t="s">
        <v>1879</v>
      </c>
      <c r="E170" s="231"/>
      <c r="F170" s="154">
        <f>C170</f>
        <v>0.1426</v>
      </c>
    </row>
    <row r="171" spans="1:7" x14ac:dyDescent="0.25">
      <c r="A171" s="78" t="s">
        <v>849</v>
      </c>
      <c r="B171" s="110" t="s">
        <v>850</v>
      </c>
      <c r="C171" s="154">
        <v>0.1741</v>
      </c>
      <c r="D171" s="154" t="s">
        <v>1879</v>
      </c>
      <c r="E171" s="231"/>
      <c r="F171" s="154">
        <f t="shared" ref="F171:F174" si="4">C171</f>
        <v>0.1741</v>
      </c>
    </row>
    <row r="172" spans="1:7" x14ac:dyDescent="0.25">
      <c r="A172" s="78" t="s">
        <v>851</v>
      </c>
      <c r="B172" s="110" t="s">
        <v>852</v>
      </c>
      <c r="C172" s="154">
        <v>0.1056</v>
      </c>
      <c r="D172" s="154" t="s">
        <v>1879</v>
      </c>
      <c r="E172" s="154"/>
      <c r="F172" s="154">
        <f t="shared" si="4"/>
        <v>0.1056</v>
      </c>
    </row>
    <row r="173" spans="1:7" x14ac:dyDescent="0.25">
      <c r="A173" s="78" t="s">
        <v>853</v>
      </c>
      <c r="B173" s="110" t="s">
        <v>854</v>
      </c>
      <c r="C173" s="154">
        <v>0.19900000000000001</v>
      </c>
      <c r="D173" s="154" t="s">
        <v>1879</v>
      </c>
      <c r="E173" s="154"/>
      <c r="F173" s="154">
        <f t="shared" si="4"/>
        <v>0.19900000000000001</v>
      </c>
    </row>
    <row r="174" spans="1:7" x14ac:dyDescent="0.25">
      <c r="A174" s="78" t="s">
        <v>855</v>
      </c>
      <c r="B174" s="110" t="s">
        <v>856</v>
      </c>
      <c r="C174" s="154">
        <v>0.37869999999999998</v>
      </c>
      <c r="D174" s="154" t="s">
        <v>1879</v>
      </c>
      <c r="E174" s="154"/>
      <c r="F174" s="154">
        <f t="shared" si="4"/>
        <v>0.37869999999999998</v>
      </c>
    </row>
    <row r="175" spans="1:7" hidden="1" outlineLevel="1" x14ac:dyDescent="0.25">
      <c r="A175" s="78" t="s">
        <v>857</v>
      </c>
      <c r="B175" s="80"/>
      <c r="C175" s="148"/>
      <c r="D175" s="148"/>
      <c r="E175" s="148"/>
      <c r="F175" s="148"/>
    </row>
    <row r="176" spans="1:7" hidden="1" outlineLevel="1" x14ac:dyDescent="0.25">
      <c r="A176" s="78" t="s">
        <v>858</v>
      </c>
      <c r="B176" s="80"/>
      <c r="C176" s="148"/>
      <c r="D176" s="148"/>
      <c r="E176" s="148"/>
      <c r="F176" s="148"/>
    </row>
    <row r="177" spans="1:7" hidden="1" outlineLevel="1" x14ac:dyDescent="0.25">
      <c r="A177" s="78" t="s">
        <v>859</v>
      </c>
      <c r="B177" s="111"/>
      <c r="C177" s="148"/>
      <c r="D177" s="148"/>
      <c r="E177" s="148"/>
      <c r="F177" s="148"/>
    </row>
    <row r="178" spans="1:7" hidden="1" outlineLevel="1" x14ac:dyDescent="0.25">
      <c r="A178" s="78" t="s">
        <v>860</v>
      </c>
      <c r="B178" s="111"/>
      <c r="C178" s="148"/>
      <c r="D178" s="148"/>
      <c r="E178" s="148"/>
      <c r="F178" s="148"/>
    </row>
    <row r="179" spans="1:7" ht="15" customHeight="1" collapsed="1" x14ac:dyDescent="0.25">
      <c r="A179" s="87"/>
      <c r="B179" s="117" t="s">
        <v>861</v>
      </c>
      <c r="C179" s="87" t="s">
        <v>674</v>
      </c>
      <c r="D179" s="87" t="s">
        <v>675</v>
      </c>
      <c r="E179" s="87"/>
      <c r="F179" s="87" t="s">
        <v>639</v>
      </c>
      <c r="G179" s="90"/>
    </row>
    <row r="180" spans="1:7" x14ac:dyDescent="0.25">
      <c r="A180" s="78" t="s">
        <v>862</v>
      </c>
      <c r="B180" s="78" t="s">
        <v>863</v>
      </c>
      <c r="C180" s="154">
        <v>0</v>
      </c>
      <c r="D180" s="154" t="s">
        <v>1879</v>
      </c>
      <c r="E180" s="231"/>
      <c r="F180" s="154">
        <v>0</v>
      </c>
    </row>
    <row r="181" spans="1:7" outlineLevel="1" x14ac:dyDescent="0.25">
      <c r="A181" s="78" t="s">
        <v>864</v>
      </c>
      <c r="B181" s="155" t="s">
        <v>865</v>
      </c>
      <c r="C181" s="154">
        <v>0</v>
      </c>
      <c r="D181" s="154" t="s">
        <v>1879</v>
      </c>
      <c r="E181" s="231"/>
      <c r="F181" s="154">
        <v>0</v>
      </c>
    </row>
    <row r="182" spans="1:7" outlineLevel="1" x14ac:dyDescent="0.25">
      <c r="A182" s="78" t="s">
        <v>866</v>
      </c>
      <c r="B182" s="156"/>
      <c r="C182" s="148"/>
      <c r="D182" s="148"/>
      <c r="E182" s="153"/>
      <c r="F182" s="148"/>
    </row>
    <row r="183" spans="1:7" outlineLevel="1" x14ac:dyDescent="0.25">
      <c r="A183" s="78" t="s">
        <v>867</v>
      </c>
      <c r="B183" s="156"/>
      <c r="C183" s="148"/>
      <c r="D183" s="148"/>
      <c r="E183" s="153"/>
      <c r="F183" s="148"/>
    </row>
    <row r="184" spans="1:7" outlineLevel="1" x14ac:dyDescent="0.25">
      <c r="A184" s="78" t="s">
        <v>868</v>
      </c>
      <c r="B184" s="156"/>
      <c r="C184" s="148"/>
      <c r="D184" s="148"/>
      <c r="E184" s="153"/>
      <c r="F184" s="148"/>
    </row>
    <row r="185" spans="1:7" ht="18.75" x14ac:dyDescent="0.25">
      <c r="A185" s="157"/>
      <c r="B185" s="158" t="s">
        <v>636</v>
      </c>
      <c r="C185" s="157"/>
      <c r="D185" s="157"/>
      <c r="E185" s="157"/>
      <c r="F185" s="159"/>
      <c r="G185" s="159"/>
    </row>
    <row r="186" spans="1:7" ht="15" customHeight="1" x14ac:dyDescent="0.25">
      <c r="A186" s="87"/>
      <c r="B186" s="88" t="s">
        <v>869</v>
      </c>
      <c r="C186" s="87" t="s">
        <v>870</v>
      </c>
      <c r="D186" s="87" t="s">
        <v>871</v>
      </c>
      <c r="E186" s="89"/>
      <c r="F186" s="87" t="s">
        <v>674</v>
      </c>
      <c r="G186" s="87" t="s">
        <v>872</v>
      </c>
    </row>
    <row r="187" spans="1:7" x14ac:dyDescent="0.25">
      <c r="A187" s="78" t="s">
        <v>873</v>
      </c>
      <c r="B187" s="91" t="s">
        <v>874</v>
      </c>
      <c r="C187" s="166">
        <v>1993</v>
      </c>
      <c r="D187" s="166">
        <f>C28</f>
        <v>46811</v>
      </c>
      <c r="E187" s="218"/>
      <c r="F187" s="166"/>
      <c r="G187" s="166"/>
    </row>
    <row r="188" spans="1:7" x14ac:dyDescent="0.25">
      <c r="A188" s="108"/>
      <c r="B188" s="160"/>
      <c r="C188" s="218"/>
      <c r="D188" s="218"/>
      <c r="E188" s="218"/>
      <c r="F188" s="220"/>
      <c r="G188" s="220"/>
    </row>
    <row r="189" spans="1:7" x14ac:dyDescent="0.25">
      <c r="B189" s="91" t="s">
        <v>875</v>
      </c>
      <c r="C189" s="166"/>
      <c r="D189" s="166"/>
      <c r="E189" s="108"/>
      <c r="F189" s="109"/>
      <c r="G189" s="109"/>
    </row>
    <row r="190" spans="1:7" x14ac:dyDescent="0.25">
      <c r="A190" s="78" t="s">
        <v>876</v>
      </c>
      <c r="B190" s="187" t="s">
        <v>2922</v>
      </c>
      <c r="C190" s="166">
        <v>328</v>
      </c>
      <c r="D190" s="204">
        <v>2332</v>
      </c>
      <c r="E190" s="108"/>
      <c r="F190" s="100">
        <f>IF($C$214=0,"",IF(C190="[for completion]","",IF(C190="","",C190/$C$214)))</f>
        <v>3.5155412647374061E-3</v>
      </c>
      <c r="G190" s="100">
        <f>IF($D$214=0,"",IF(D190="[for completion]","",IF(D190="","",D190/$D$214)))</f>
        <v>4.9817350622716881E-2</v>
      </c>
    </row>
    <row r="191" spans="1:7" x14ac:dyDescent="0.25">
      <c r="A191" s="78" t="s">
        <v>877</v>
      </c>
      <c r="B191" s="187" t="s">
        <v>2923</v>
      </c>
      <c r="C191" s="166">
        <v>1159</v>
      </c>
      <c r="D191" s="204">
        <v>2976</v>
      </c>
      <c r="E191" s="108"/>
      <c r="F191" s="100">
        <f t="shared" ref="F191:F213" si="5">IF($C$214=0,"",IF(C191="[for completion]","",IF(C191="","",C191/$C$214)))</f>
        <v>1.2422293676312968E-2</v>
      </c>
      <c r="G191" s="100">
        <f t="shared" ref="G191:G213" si="6">IF($D$214=0,"",IF(D191="[for completion]","",IF(D191="","",D191/$D$214)))</f>
        <v>6.3574800794685013E-2</v>
      </c>
    </row>
    <row r="192" spans="1:7" x14ac:dyDescent="0.25">
      <c r="A192" s="78" t="s">
        <v>878</v>
      </c>
      <c r="B192" s="187" t="s">
        <v>2924</v>
      </c>
      <c r="C192" s="166">
        <v>1737</v>
      </c>
      <c r="D192" s="204">
        <v>2749</v>
      </c>
      <c r="E192" s="108"/>
      <c r="F192" s="100">
        <f t="shared" si="5"/>
        <v>1.8617363344051448E-2</v>
      </c>
      <c r="G192" s="100">
        <f t="shared" si="6"/>
        <v>5.8725513234068917E-2</v>
      </c>
    </row>
    <row r="193" spans="1:7" x14ac:dyDescent="0.25">
      <c r="A193" s="78" t="s">
        <v>879</v>
      </c>
      <c r="B193" s="187" t="s">
        <v>2925</v>
      </c>
      <c r="C193" s="166">
        <v>3491</v>
      </c>
      <c r="D193" s="204">
        <v>3874</v>
      </c>
      <c r="E193" s="108"/>
      <c r="F193" s="100">
        <f t="shared" si="5"/>
        <v>3.7416934619506965E-2</v>
      </c>
      <c r="G193" s="100">
        <f t="shared" si="6"/>
        <v>8.2758326034479079E-2</v>
      </c>
    </row>
    <row r="194" spans="1:7" x14ac:dyDescent="0.25">
      <c r="A194" s="78" t="s">
        <v>880</v>
      </c>
      <c r="B194" s="187" t="s">
        <v>2926</v>
      </c>
      <c r="C194" s="166">
        <v>24612</v>
      </c>
      <c r="D194" s="204">
        <v>16388</v>
      </c>
      <c r="E194" s="108"/>
      <c r="F194" s="100">
        <f t="shared" si="5"/>
        <v>0.26379421221864952</v>
      </c>
      <c r="G194" s="100">
        <f t="shared" si="6"/>
        <v>0.3500886543761082</v>
      </c>
    </row>
    <row r="195" spans="1:7" x14ac:dyDescent="0.25">
      <c r="A195" s="78" t="s">
        <v>881</v>
      </c>
      <c r="B195" s="187" t="s">
        <v>2927</v>
      </c>
      <c r="C195" s="166">
        <v>23643</v>
      </c>
      <c r="D195" s="204">
        <v>9663</v>
      </c>
      <c r="E195" s="108"/>
      <c r="F195" s="100">
        <f t="shared" si="5"/>
        <v>0.25340836012861734</v>
      </c>
      <c r="G195" s="100">
        <f t="shared" si="6"/>
        <v>0.206425840080323</v>
      </c>
    </row>
    <row r="196" spans="1:7" x14ac:dyDescent="0.25">
      <c r="A196" s="78" t="s">
        <v>882</v>
      </c>
      <c r="B196" s="187" t="s">
        <v>2928</v>
      </c>
      <c r="C196" s="166">
        <v>15975</v>
      </c>
      <c r="D196" s="204">
        <v>4612</v>
      </c>
      <c r="E196" s="108"/>
      <c r="F196" s="100">
        <f t="shared" si="5"/>
        <v>0.1712218649517685</v>
      </c>
      <c r="G196" s="100">
        <f t="shared" si="6"/>
        <v>9.8523851231548137E-2</v>
      </c>
    </row>
    <row r="197" spans="1:7" x14ac:dyDescent="0.25">
      <c r="A197" s="78" t="s">
        <v>883</v>
      </c>
      <c r="B197" s="187" t="s">
        <v>2929</v>
      </c>
      <c r="C197" s="166">
        <v>10097</v>
      </c>
      <c r="D197" s="204">
        <v>2264</v>
      </c>
      <c r="E197" s="108"/>
      <c r="F197" s="100">
        <f t="shared" si="5"/>
        <v>0.10822079314040729</v>
      </c>
      <c r="G197" s="100">
        <f t="shared" si="6"/>
        <v>4.8364700604558761E-2</v>
      </c>
    </row>
    <row r="198" spans="1:7" x14ac:dyDescent="0.25">
      <c r="A198" s="78" t="s">
        <v>884</v>
      </c>
      <c r="B198" s="187" t="s">
        <v>2930</v>
      </c>
      <c r="C198" s="166">
        <v>11798</v>
      </c>
      <c r="D198" s="204">
        <v>1913</v>
      </c>
      <c r="E198" s="108"/>
      <c r="F198" s="100">
        <f t="shared" si="5"/>
        <v>0.12645230439442659</v>
      </c>
      <c r="G198" s="100">
        <f t="shared" si="6"/>
        <v>4.0866463010830786E-2</v>
      </c>
    </row>
    <row r="199" spans="1:7" x14ac:dyDescent="0.25">
      <c r="A199" s="78" t="s">
        <v>885</v>
      </c>
      <c r="B199" s="187" t="s">
        <v>2931</v>
      </c>
      <c r="C199" s="166">
        <v>460</v>
      </c>
      <c r="D199" s="204">
        <v>40</v>
      </c>
      <c r="E199" s="82"/>
      <c r="F199" s="100">
        <f t="shared" si="5"/>
        <v>4.9303322615219724E-3</v>
      </c>
      <c r="G199" s="100">
        <f t="shared" si="6"/>
        <v>8.5450001068125016E-4</v>
      </c>
    </row>
    <row r="200" spans="1:7" x14ac:dyDescent="0.25">
      <c r="A200" s="78" t="s">
        <v>886</v>
      </c>
      <c r="B200" s="187" t="s">
        <v>2932</v>
      </c>
      <c r="C200" s="166">
        <v>0</v>
      </c>
      <c r="D200" s="204">
        <v>0</v>
      </c>
      <c r="E200" s="82"/>
      <c r="F200" s="100">
        <f t="shared" si="5"/>
        <v>0</v>
      </c>
      <c r="G200" s="100">
        <f t="shared" si="6"/>
        <v>0</v>
      </c>
    </row>
    <row r="201" spans="1:7" hidden="1" x14ac:dyDescent="0.25">
      <c r="A201" s="78" t="s">
        <v>887</v>
      </c>
      <c r="B201" s="187" t="s">
        <v>773</v>
      </c>
      <c r="C201" s="166" t="s">
        <v>115</v>
      </c>
      <c r="D201" s="204" t="s">
        <v>115</v>
      </c>
      <c r="E201" s="82"/>
      <c r="F201" s="100" t="str">
        <f t="shared" si="5"/>
        <v/>
      </c>
      <c r="G201" s="100" t="str">
        <f t="shared" si="6"/>
        <v/>
      </c>
    </row>
    <row r="202" spans="1:7" hidden="1" x14ac:dyDescent="0.25">
      <c r="A202" s="78" t="s">
        <v>888</v>
      </c>
      <c r="B202" s="187" t="s">
        <v>773</v>
      </c>
      <c r="C202" s="166" t="s">
        <v>115</v>
      </c>
      <c r="D202" s="204" t="s">
        <v>115</v>
      </c>
      <c r="E202" s="82"/>
      <c r="F202" s="100" t="str">
        <f t="shared" si="5"/>
        <v/>
      </c>
      <c r="G202" s="100" t="str">
        <f t="shared" si="6"/>
        <v/>
      </c>
    </row>
    <row r="203" spans="1:7" hidden="1" x14ac:dyDescent="0.25">
      <c r="A203" s="78" t="s">
        <v>889</v>
      </c>
      <c r="B203" s="187" t="s">
        <v>773</v>
      </c>
      <c r="C203" s="166" t="s">
        <v>115</v>
      </c>
      <c r="D203" s="204" t="s">
        <v>115</v>
      </c>
      <c r="E203" s="82"/>
      <c r="F203" s="100" t="str">
        <f t="shared" si="5"/>
        <v/>
      </c>
      <c r="G203" s="100" t="str">
        <f t="shared" si="6"/>
        <v/>
      </c>
    </row>
    <row r="204" spans="1:7" hidden="1" x14ac:dyDescent="0.25">
      <c r="A204" s="78" t="s">
        <v>890</v>
      </c>
      <c r="B204" s="187" t="s">
        <v>773</v>
      </c>
      <c r="C204" s="166" t="s">
        <v>115</v>
      </c>
      <c r="D204" s="204" t="s">
        <v>115</v>
      </c>
      <c r="E204" s="82"/>
      <c r="F204" s="100" t="str">
        <f t="shared" si="5"/>
        <v/>
      </c>
      <c r="G204" s="100" t="str">
        <f t="shared" si="6"/>
        <v/>
      </c>
    </row>
    <row r="205" spans="1:7" hidden="1" x14ac:dyDescent="0.25">
      <c r="A205" s="78" t="s">
        <v>891</v>
      </c>
      <c r="B205" s="187" t="s">
        <v>773</v>
      </c>
      <c r="C205" s="166" t="s">
        <v>115</v>
      </c>
      <c r="D205" s="204" t="s">
        <v>115</v>
      </c>
      <c r="F205" s="100" t="str">
        <f t="shared" si="5"/>
        <v/>
      </c>
      <c r="G205" s="100" t="str">
        <f t="shared" si="6"/>
        <v/>
      </c>
    </row>
    <row r="206" spans="1:7" hidden="1" x14ac:dyDescent="0.25">
      <c r="A206" s="78" t="s">
        <v>892</v>
      </c>
      <c r="B206" s="187" t="s">
        <v>773</v>
      </c>
      <c r="C206" s="166" t="s">
        <v>115</v>
      </c>
      <c r="D206" s="204" t="s">
        <v>115</v>
      </c>
      <c r="E206" s="161"/>
      <c r="F206" s="100" t="str">
        <f t="shared" si="5"/>
        <v/>
      </c>
      <c r="G206" s="100" t="str">
        <f t="shared" si="6"/>
        <v/>
      </c>
    </row>
    <row r="207" spans="1:7" hidden="1" x14ac:dyDescent="0.25">
      <c r="A207" s="78" t="s">
        <v>893</v>
      </c>
      <c r="B207" s="187" t="s">
        <v>773</v>
      </c>
      <c r="C207" s="166" t="s">
        <v>115</v>
      </c>
      <c r="D207" s="204" t="s">
        <v>115</v>
      </c>
      <c r="E207" s="161"/>
      <c r="F207" s="100" t="str">
        <f t="shared" si="5"/>
        <v/>
      </c>
      <c r="G207" s="100" t="str">
        <f t="shared" si="6"/>
        <v/>
      </c>
    </row>
    <row r="208" spans="1:7" hidden="1" x14ac:dyDescent="0.25">
      <c r="A208" s="78" t="s">
        <v>894</v>
      </c>
      <c r="B208" s="187" t="s">
        <v>773</v>
      </c>
      <c r="C208" s="166" t="s">
        <v>115</v>
      </c>
      <c r="D208" s="204" t="s">
        <v>115</v>
      </c>
      <c r="E208" s="161"/>
      <c r="F208" s="100" t="str">
        <f t="shared" si="5"/>
        <v/>
      </c>
      <c r="G208" s="100" t="str">
        <f t="shared" si="6"/>
        <v/>
      </c>
    </row>
    <row r="209" spans="1:7" hidden="1" x14ac:dyDescent="0.25">
      <c r="A209" s="78" t="s">
        <v>895</v>
      </c>
      <c r="B209" s="187" t="s">
        <v>773</v>
      </c>
      <c r="C209" s="166" t="s">
        <v>115</v>
      </c>
      <c r="D209" s="204" t="s">
        <v>115</v>
      </c>
      <c r="E209" s="161"/>
      <c r="F209" s="100" t="str">
        <f t="shared" si="5"/>
        <v/>
      </c>
      <c r="G209" s="100" t="str">
        <f t="shared" si="6"/>
        <v/>
      </c>
    </row>
    <row r="210" spans="1:7" hidden="1" x14ac:dyDescent="0.25">
      <c r="A210" s="78" t="s">
        <v>896</v>
      </c>
      <c r="B210" s="187" t="s">
        <v>773</v>
      </c>
      <c r="C210" s="166" t="s">
        <v>115</v>
      </c>
      <c r="D210" s="204" t="s">
        <v>115</v>
      </c>
      <c r="E210" s="161"/>
      <c r="F210" s="100" t="str">
        <f t="shared" si="5"/>
        <v/>
      </c>
      <c r="G210" s="100" t="str">
        <f t="shared" si="6"/>
        <v/>
      </c>
    </row>
    <row r="211" spans="1:7" hidden="1" x14ac:dyDescent="0.25">
      <c r="A211" s="78" t="s">
        <v>897</v>
      </c>
      <c r="B211" s="187" t="s">
        <v>773</v>
      </c>
      <c r="C211" s="166" t="s">
        <v>115</v>
      </c>
      <c r="D211" s="204" t="s">
        <v>115</v>
      </c>
      <c r="E211" s="161"/>
      <c r="F211" s="100" t="str">
        <f t="shared" si="5"/>
        <v/>
      </c>
      <c r="G211" s="100" t="str">
        <f t="shared" si="6"/>
        <v/>
      </c>
    </row>
    <row r="212" spans="1:7" hidden="1" x14ac:dyDescent="0.25">
      <c r="A212" s="78" t="s">
        <v>898</v>
      </c>
      <c r="B212" s="187" t="s">
        <v>773</v>
      </c>
      <c r="C212" s="166" t="s">
        <v>115</v>
      </c>
      <c r="D212" s="204" t="s">
        <v>115</v>
      </c>
      <c r="E212" s="161"/>
      <c r="F212" s="100" t="str">
        <f t="shared" si="5"/>
        <v/>
      </c>
      <c r="G212" s="100" t="str">
        <f t="shared" si="6"/>
        <v/>
      </c>
    </row>
    <row r="213" spans="1:7" hidden="1" x14ac:dyDescent="0.25">
      <c r="A213" s="78" t="s">
        <v>899</v>
      </c>
      <c r="B213" s="187" t="s">
        <v>773</v>
      </c>
      <c r="C213" s="166" t="s">
        <v>115</v>
      </c>
      <c r="D213" s="204" t="s">
        <v>115</v>
      </c>
      <c r="E213" s="161"/>
      <c r="F213" s="100" t="str">
        <f t="shared" si="5"/>
        <v/>
      </c>
      <c r="G213" s="100" t="str">
        <f t="shared" si="6"/>
        <v/>
      </c>
    </row>
    <row r="214" spans="1:7" x14ac:dyDescent="0.25">
      <c r="A214" s="78" t="s">
        <v>900</v>
      </c>
      <c r="B214" s="102" t="s">
        <v>191</v>
      </c>
      <c r="C214" s="103">
        <f>SUM(C190:C213)</f>
        <v>93300</v>
      </c>
      <c r="D214" s="162">
        <f>SUM(D190:D213)</f>
        <v>46811</v>
      </c>
      <c r="E214" s="161"/>
      <c r="F214" s="163">
        <f>SUM(F190:F213)</f>
        <v>1</v>
      </c>
      <c r="G214" s="163">
        <f>SUM(G190:G213)</f>
        <v>0.99999999999999989</v>
      </c>
    </row>
    <row r="215" spans="1:7" ht="15" customHeight="1" x14ac:dyDescent="0.25">
      <c r="A215" s="87"/>
      <c r="B215" s="87" t="s">
        <v>901</v>
      </c>
      <c r="C215" s="87" t="s">
        <v>870</v>
      </c>
      <c r="D215" s="87" t="s">
        <v>871</v>
      </c>
      <c r="E215" s="89"/>
      <c r="F215" s="87" t="s">
        <v>674</v>
      </c>
      <c r="G215" s="87" t="s">
        <v>872</v>
      </c>
    </row>
    <row r="216" spans="1:7" x14ac:dyDescent="0.25">
      <c r="A216" s="78" t="s">
        <v>902</v>
      </c>
      <c r="B216" s="78" t="s">
        <v>903</v>
      </c>
      <c r="C216" s="267">
        <v>0.55879999999999996</v>
      </c>
      <c r="D216" s="154" t="s">
        <v>1876</v>
      </c>
      <c r="F216" s="154"/>
      <c r="G216" s="154"/>
    </row>
    <row r="217" spans="1:7" x14ac:dyDescent="0.25">
      <c r="C217" s="84"/>
      <c r="D217" s="84"/>
      <c r="F217" s="230"/>
      <c r="G217" s="230"/>
    </row>
    <row r="218" spans="1:7" x14ac:dyDescent="0.25">
      <c r="B218" s="91" t="s">
        <v>904</v>
      </c>
      <c r="C218" s="84"/>
      <c r="D218" s="84"/>
      <c r="F218" s="230"/>
      <c r="G218" s="230"/>
    </row>
    <row r="219" spans="1:7" x14ac:dyDescent="0.25">
      <c r="A219" s="78" t="s">
        <v>905</v>
      </c>
      <c r="B219" s="78" t="s">
        <v>906</v>
      </c>
      <c r="C219" s="166">
        <v>68487</v>
      </c>
      <c r="D219" s="204" t="s">
        <v>1876</v>
      </c>
      <c r="F219" s="100">
        <f t="shared" ref="F219:F233" si="7">IF($C$227=0,"",IF(C219="[for completion]","",C219/$C$227))</f>
        <v>0.73404357938285758</v>
      </c>
      <c r="G219" s="100" t="str">
        <f t="shared" ref="G219:G233" si="8">IF($D$227=0,"",IF(D219="[for completion]","",D219/$D$227))</f>
        <v/>
      </c>
    </row>
    <row r="220" spans="1:7" x14ac:dyDescent="0.25">
      <c r="A220" s="78" t="s">
        <v>907</v>
      </c>
      <c r="B220" s="78" t="s">
        <v>908</v>
      </c>
      <c r="C220" s="166">
        <v>10984</v>
      </c>
      <c r="D220" s="204" t="s">
        <v>1876</v>
      </c>
      <c r="F220" s="100">
        <f t="shared" si="7"/>
        <v>0.11772649810827322</v>
      </c>
      <c r="G220" s="100" t="str">
        <f t="shared" si="8"/>
        <v/>
      </c>
    </row>
    <row r="221" spans="1:7" x14ac:dyDescent="0.25">
      <c r="A221" s="78" t="s">
        <v>909</v>
      </c>
      <c r="B221" s="78" t="s">
        <v>910</v>
      </c>
      <c r="C221" s="166">
        <v>7335</v>
      </c>
      <c r="D221" s="204" t="s">
        <v>1876</v>
      </c>
      <c r="F221" s="100">
        <f t="shared" si="7"/>
        <v>7.8616520723250552E-2</v>
      </c>
      <c r="G221" s="100" t="str">
        <f t="shared" si="8"/>
        <v/>
      </c>
    </row>
    <row r="222" spans="1:7" x14ac:dyDescent="0.25">
      <c r="A222" s="78" t="s">
        <v>911</v>
      </c>
      <c r="B222" s="78" t="s">
        <v>912</v>
      </c>
      <c r="C222" s="166">
        <v>4615</v>
      </c>
      <c r="D222" s="204" t="s">
        <v>1876</v>
      </c>
      <c r="F222" s="100">
        <f t="shared" si="7"/>
        <v>4.9463564163299431E-2</v>
      </c>
      <c r="G222" s="100" t="str">
        <f t="shared" si="8"/>
        <v/>
      </c>
    </row>
    <row r="223" spans="1:7" x14ac:dyDescent="0.25">
      <c r="A223" s="78" t="s">
        <v>913</v>
      </c>
      <c r="B223" s="78" t="s">
        <v>914</v>
      </c>
      <c r="C223" s="166">
        <v>1880</v>
      </c>
      <c r="D223" s="204" t="s">
        <v>1876</v>
      </c>
      <c r="F223" s="100">
        <f t="shared" si="7"/>
        <v>2.0149837622319162E-2</v>
      </c>
      <c r="G223" s="100" t="str">
        <f t="shared" si="8"/>
        <v/>
      </c>
    </row>
    <row r="224" spans="1:7" x14ac:dyDescent="0.25">
      <c r="A224" s="78" t="s">
        <v>915</v>
      </c>
      <c r="B224" s="78" t="s">
        <v>916</v>
      </c>
      <c r="C224" s="166">
        <v>0</v>
      </c>
      <c r="D224" s="204" t="s">
        <v>1876</v>
      </c>
      <c r="F224" s="100">
        <f t="shared" si="7"/>
        <v>0</v>
      </c>
      <c r="G224" s="100" t="str">
        <f t="shared" si="8"/>
        <v/>
      </c>
    </row>
    <row r="225" spans="1:7" x14ac:dyDescent="0.25">
      <c r="A225" s="78" t="s">
        <v>917</v>
      </c>
      <c r="B225" s="78" t="s">
        <v>918</v>
      </c>
      <c r="C225" s="166">
        <v>0</v>
      </c>
      <c r="D225" s="204" t="s">
        <v>1876</v>
      </c>
      <c r="F225" s="100">
        <f t="shared" si="7"/>
        <v>0</v>
      </c>
      <c r="G225" s="100" t="str">
        <f t="shared" si="8"/>
        <v/>
      </c>
    </row>
    <row r="226" spans="1:7" x14ac:dyDescent="0.25">
      <c r="A226" s="78" t="s">
        <v>919</v>
      </c>
      <c r="B226" s="78" t="s">
        <v>920</v>
      </c>
      <c r="C226" s="166">
        <v>0</v>
      </c>
      <c r="D226" s="204" t="s">
        <v>1876</v>
      </c>
      <c r="F226" s="100">
        <f t="shared" si="7"/>
        <v>0</v>
      </c>
      <c r="G226" s="100" t="str">
        <f t="shared" si="8"/>
        <v/>
      </c>
    </row>
    <row r="227" spans="1:7" x14ac:dyDescent="0.25">
      <c r="A227" s="78" t="s">
        <v>921</v>
      </c>
      <c r="B227" s="102" t="s">
        <v>191</v>
      </c>
      <c r="C227" s="118">
        <f>SUM(C219:C226)</f>
        <v>93301</v>
      </c>
      <c r="D227" s="147">
        <f>SUM(D219:D226)</f>
        <v>0</v>
      </c>
      <c r="F227" s="143">
        <f>SUM(F219:F226)</f>
        <v>0.99999999999999989</v>
      </c>
      <c r="G227" s="143">
        <f>SUM(G219:G226)</f>
        <v>0</v>
      </c>
    </row>
    <row r="228" spans="1:7" hidden="1" outlineLevel="1" x14ac:dyDescent="0.25">
      <c r="A228" s="78" t="s">
        <v>922</v>
      </c>
      <c r="B228" s="144" t="s">
        <v>923</v>
      </c>
      <c r="C228" s="166"/>
      <c r="D228" s="204"/>
      <c r="F228" s="100">
        <f t="shared" si="7"/>
        <v>0</v>
      </c>
      <c r="G228" s="100" t="str">
        <f t="shared" si="8"/>
        <v/>
      </c>
    </row>
    <row r="229" spans="1:7" hidden="1" outlineLevel="1" x14ac:dyDescent="0.25">
      <c r="A229" s="78" t="s">
        <v>924</v>
      </c>
      <c r="B229" s="144" t="s">
        <v>925</v>
      </c>
      <c r="C229" s="166"/>
      <c r="D229" s="204"/>
      <c r="F229" s="100">
        <f t="shared" si="7"/>
        <v>0</v>
      </c>
      <c r="G229" s="100" t="str">
        <f t="shared" si="8"/>
        <v/>
      </c>
    </row>
    <row r="230" spans="1:7" hidden="1" outlineLevel="1" x14ac:dyDescent="0.25">
      <c r="A230" s="78" t="s">
        <v>926</v>
      </c>
      <c r="B230" s="144" t="s">
        <v>927</v>
      </c>
      <c r="C230" s="166"/>
      <c r="D230" s="204"/>
      <c r="F230" s="100">
        <f t="shared" si="7"/>
        <v>0</v>
      </c>
      <c r="G230" s="100" t="str">
        <f t="shared" si="8"/>
        <v/>
      </c>
    </row>
    <row r="231" spans="1:7" hidden="1" outlineLevel="1" x14ac:dyDescent="0.25">
      <c r="A231" s="78" t="s">
        <v>928</v>
      </c>
      <c r="B231" s="144" t="s">
        <v>929</v>
      </c>
      <c r="C231" s="166"/>
      <c r="D231" s="204"/>
      <c r="F231" s="100">
        <f t="shared" si="7"/>
        <v>0</v>
      </c>
      <c r="G231" s="100" t="str">
        <f t="shared" si="8"/>
        <v/>
      </c>
    </row>
    <row r="232" spans="1:7" hidden="1" outlineLevel="1" x14ac:dyDescent="0.25">
      <c r="A232" s="78" t="s">
        <v>930</v>
      </c>
      <c r="B232" s="144" t="s">
        <v>931</v>
      </c>
      <c r="C232" s="166"/>
      <c r="D232" s="204"/>
      <c r="F232" s="100">
        <f t="shared" si="7"/>
        <v>0</v>
      </c>
      <c r="G232" s="100" t="str">
        <f t="shared" si="8"/>
        <v/>
      </c>
    </row>
    <row r="233" spans="1:7" hidden="1" outlineLevel="1" x14ac:dyDescent="0.25">
      <c r="A233" s="78" t="s">
        <v>932</v>
      </c>
      <c r="B233" s="144" t="s">
        <v>933</v>
      </c>
      <c r="C233" s="166"/>
      <c r="D233" s="204"/>
      <c r="F233" s="100">
        <f t="shared" si="7"/>
        <v>0</v>
      </c>
      <c r="G233" s="100" t="str">
        <f t="shared" si="8"/>
        <v/>
      </c>
    </row>
    <row r="234" spans="1:7" hidden="1" outlineLevel="1" x14ac:dyDescent="0.25">
      <c r="A234" s="78" t="s">
        <v>934</v>
      </c>
      <c r="B234" s="105"/>
      <c r="F234" s="145"/>
      <c r="G234" s="145"/>
    </row>
    <row r="235" spans="1:7" hidden="1" outlineLevel="1" x14ac:dyDescent="0.25">
      <c r="A235" s="78" t="s">
        <v>935</v>
      </c>
      <c r="B235" s="105"/>
      <c r="F235" s="145"/>
      <c r="G235" s="145"/>
    </row>
    <row r="236" spans="1:7" hidden="1" outlineLevel="1" x14ac:dyDescent="0.25">
      <c r="A236" s="78" t="s">
        <v>936</v>
      </c>
      <c r="B236" s="105"/>
      <c r="F236" s="145"/>
      <c r="G236" s="145"/>
    </row>
    <row r="237" spans="1:7" ht="15" customHeight="1" collapsed="1" x14ac:dyDescent="0.25">
      <c r="A237" s="87"/>
      <c r="B237" s="87" t="s">
        <v>937</v>
      </c>
      <c r="C237" s="87" t="s">
        <v>870</v>
      </c>
      <c r="D237" s="87" t="s">
        <v>871</v>
      </c>
      <c r="E237" s="89"/>
      <c r="F237" s="87" t="s">
        <v>674</v>
      </c>
      <c r="G237" s="87" t="s">
        <v>872</v>
      </c>
    </row>
    <row r="238" spans="1:7" x14ac:dyDescent="0.25">
      <c r="A238" s="78" t="s">
        <v>938</v>
      </c>
      <c r="B238" s="78" t="s">
        <v>903</v>
      </c>
      <c r="C238" s="154">
        <v>0.53169999999999995</v>
      </c>
      <c r="D238" s="84"/>
      <c r="F238" s="230"/>
      <c r="G238" s="230"/>
    </row>
    <row r="239" spans="1:7" x14ac:dyDescent="0.25">
      <c r="C239" s="84"/>
      <c r="D239" s="84"/>
      <c r="F239" s="230"/>
      <c r="G239" s="230"/>
    </row>
    <row r="240" spans="1:7" x14ac:dyDescent="0.25">
      <c r="B240" s="91" t="s">
        <v>904</v>
      </c>
      <c r="C240" s="84"/>
      <c r="D240" s="84"/>
      <c r="F240" s="230"/>
      <c r="G240" s="230"/>
    </row>
    <row r="241" spans="1:7" x14ac:dyDescent="0.25">
      <c r="A241" s="78" t="s">
        <v>939</v>
      </c>
      <c r="B241" s="78" t="s">
        <v>906</v>
      </c>
      <c r="C241" s="204">
        <v>71184</v>
      </c>
      <c r="D241" s="204" t="s">
        <v>1876</v>
      </c>
      <c r="F241" s="100">
        <f>IF($C$249=0,"",IF(C241="[Mark as ND1 if not relevant]","",C241/$C$249))</f>
        <v>0.76295002197189743</v>
      </c>
      <c r="G241" s="100" t="str">
        <f>IF($D$249=0,"",IF(D241="[Mark as ND1 if not relevant]","",D241/$D$249))</f>
        <v/>
      </c>
    </row>
    <row r="242" spans="1:7" x14ac:dyDescent="0.25">
      <c r="A242" s="78" t="s">
        <v>940</v>
      </c>
      <c r="B242" s="78" t="s">
        <v>908</v>
      </c>
      <c r="C242" s="204">
        <v>10076</v>
      </c>
      <c r="D242" s="204" t="s">
        <v>1876</v>
      </c>
      <c r="F242" s="100">
        <f t="shared" ref="F242:F248" si="9">IF($C$249=0,"",IF(C242="[Mark as ND1 if not relevant]","",C242/$C$249))</f>
        <v>0.10799455525664248</v>
      </c>
      <c r="G242" s="100" t="str">
        <f t="shared" ref="G242:G248" si="10">IF($D$249=0,"",IF(D242="[Mark as ND1 if not relevant]","",D242/$D$249))</f>
        <v/>
      </c>
    </row>
    <row r="243" spans="1:7" x14ac:dyDescent="0.25">
      <c r="A243" s="78" t="s">
        <v>941</v>
      </c>
      <c r="B243" s="78" t="s">
        <v>910</v>
      </c>
      <c r="C243" s="204">
        <v>6512</v>
      </c>
      <c r="D243" s="204" t="s">
        <v>1876</v>
      </c>
      <c r="F243" s="100">
        <f t="shared" si="9"/>
        <v>6.9795607764118278E-2</v>
      </c>
      <c r="G243" s="100" t="str">
        <f t="shared" si="10"/>
        <v/>
      </c>
    </row>
    <row r="244" spans="1:7" x14ac:dyDescent="0.25">
      <c r="A244" s="78" t="s">
        <v>942</v>
      </c>
      <c r="B244" s="78" t="s">
        <v>912</v>
      </c>
      <c r="C244" s="204">
        <v>3853</v>
      </c>
      <c r="D244" s="204" t="s">
        <v>1876</v>
      </c>
      <c r="F244" s="100">
        <f t="shared" si="9"/>
        <v>4.1296449127019005E-2</v>
      </c>
      <c r="G244" s="100" t="str">
        <f t="shared" si="10"/>
        <v/>
      </c>
    </row>
    <row r="245" spans="1:7" x14ac:dyDescent="0.25">
      <c r="A245" s="78" t="s">
        <v>943</v>
      </c>
      <c r="B245" s="78" t="s">
        <v>914</v>
      </c>
      <c r="C245" s="204">
        <v>1676</v>
      </c>
      <c r="D245" s="204" t="s">
        <v>1876</v>
      </c>
      <c r="F245" s="100">
        <f t="shared" si="9"/>
        <v>1.7963365880322827E-2</v>
      </c>
      <c r="G245" s="100" t="str">
        <f t="shared" si="10"/>
        <v/>
      </c>
    </row>
    <row r="246" spans="1:7" x14ac:dyDescent="0.25">
      <c r="A246" s="78" t="s">
        <v>944</v>
      </c>
      <c r="B246" s="78" t="s">
        <v>916</v>
      </c>
      <c r="C246" s="204">
        <v>0</v>
      </c>
      <c r="D246" s="204" t="s">
        <v>1876</v>
      </c>
      <c r="F246" s="100">
        <f t="shared" si="9"/>
        <v>0</v>
      </c>
      <c r="G246" s="100" t="str">
        <f t="shared" si="10"/>
        <v/>
      </c>
    </row>
    <row r="247" spans="1:7" x14ac:dyDescent="0.25">
      <c r="A247" s="78" t="s">
        <v>945</v>
      </c>
      <c r="B247" s="78" t="s">
        <v>918</v>
      </c>
      <c r="C247" s="204">
        <v>0</v>
      </c>
      <c r="D247" s="204" t="s">
        <v>1876</v>
      </c>
      <c r="F247" s="100">
        <f t="shared" si="9"/>
        <v>0</v>
      </c>
      <c r="G247" s="100" t="str">
        <f t="shared" si="10"/>
        <v/>
      </c>
    </row>
    <row r="248" spans="1:7" x14ac:dyDescent="0.25">
      <c r="A248" s="78" t="s">
        <v>946</v>
      </c>
      <c r="B248" s="78" t="s">
        <v>920</v>
      </c>
      <c r="C248" s="204">
        <v>0</v>
      </c>
      <c r="D248" s="204" t="s">
        <v>1876</v>
      </c>
      <c r="F248" s="100">
        <f t="shared" si="9"/>
        <v>0</v>
      </c>
      <c r="G248" s="100" t="str">
        <f t="shared" si="10"/>
        <v/>
      </c>
    </row>
    <row r="249" spans="1:7" x14ac:dyDescent="0.25">
      <c r="A249" s="78" t="s">
        <v>947</v>
      </c>
      <c r="B249" s="102" t="s">
        <v>191</v>
      </c>
      <c r="C249" s="118">
        <f>SUM(C241:C248)</f>
        <v>93301</v>
      </c>
      <c r="D249" s="147">
        <f>SUM(D241:D248)</f>
        <v>0</v>
      </c>
      <c r="E249" s="78"/>
      <c r="F249" s="143">
        <f>SUM(F241:F248)</f>
        <v>1</v>
      </c>
      <c r="G249" s="143">
        <f>SUM(G241:G248)</f>
        <v>0</v>
      </c>
    </row>
    <row r="250" spans="1:7" hidden="1" outlineLevel="1" x14ac:dyDescent="0.25">
      <c r="A250" s="78" t="s">
        <v>948</v>
      </c>
      <c r="B250" s="144" t="s">
        <v>923</v>
      </c>
      <c r="C250" s="166"/>
      <c r="D250" s="204"/>
      <c r="F250" s="100">
        <f t="shared" ref="F250:F255" si="11">IF($C$249=0,"",IF(C250="[for completion]","",C250/$C$249))</f>
        <v>0</v>
      </c>
      <c r="G250" s="100" t="str">
        <f t="shared" ref="G250:G255" si="12">IF($D$249=0,"",IF(D250="[for completion]","",D250/$D$249))</f>
        <v/>
      </c>
    </row>
    <row r="251" spans="1:7" hidden="1" outlineLevel="1" x14ac:dyDescent="0.25">
      <c r="A251" s="78" t="s">
        <v>949</v>
      </c>
      <c r="B251" s="144" t="s">
        <v>925</v>
      </c>
      <c r="C251" s="166"/>
      <c r="D251" s="204"/>
      <c r="F251" s="100">
        <f t="shared" si="11"/>
        <v>0</v>
      </c>
      <c r="G251" s="100" t="str">
        <f t="shared" si="12"/>
        <v/>
      </c>
    </row>
    <row r="252" spans="1:7" hidden="1" outlineLevel="1" x14ac:dyDescent="0.25">
      <c r="A252" s="78" t="s">
        <v>950</v>
      </c>
      <c r="B252" s="144" t="s">
        <v>927</v>
      </c>
      <c r="C252" s="166"/>
      <c r="D252" s="204"/>
      <c r="F252" s="100">
        <f t="shared" si="11"/>
        <v>0</v>
      </c>
      <c r="G252" s="100" t="str">
        <f t="shared" si="12"/>
        <v/>
      </c>
    </row>
    <row r="253" spans="1:7" hidden="1" outlineLevel="1" x14ac:dyDescent="0.25">
      <c r="A253" s="78" t="s">
        <v>951</v>
      </c>
      <c r="B253" s="144" t="s">
        <v>929</v>
      </c>
      <c r="C253" s="166"/>
      <c r="D253" s="204"/>
      <c r="F253" s="100">
        <f t="shared" si="11"/>
        <v>0</v>
      </c>
      <c r="G253" s="100" t="str">
        <f t="shared" si="12"/>
        <v/>
      </c>
    </row>
    <row r="254" spans="1:7" hidden="1" outlineLevel="1" x14ac:dyDescent="0.25">
      <c r="A254" s="78" t="s">
        <v>952</v>
      </c>
      <c r="B254" s="144" t="s">
        <v>931</v>
      </c>
      <c r="C254" s="166"/>
      <c r="D254" s="204"/>
      <c r="F254" s="100">
        <f t="shared" si="11"/>
        <v>0</v>
      </c>
      <c r="G254" s="100" t="str">
        <f t="shared" si="12"/>
        <v/>
      </c>
    </row>
    <row r="255" spans="1:7" hidden="1" outlineLevel="1" x14ac:dyDescent="0.25">
      <c r="A255" s="78" t="s">
        <v>953</v>
      </c>
      <c r="B255" s="144" t="s">
        <v>933</v>
      </c>
      <c r="C255" s="166"/>
      <c r="D255" s="204"/>
      <c r="F255" s="100">
        <f t="shared" si="11"/>
        <v>0</v>
      </c>
      <c r="G255" s="100" t="str">
        <f t="shared" si="12"/>
        <v/>
      </c>
    </row>
    <row r="256" spans="1:7" hidden="1" outlineLevel="1" x14ac:dyDescent="0.25">
      <c r="A256" s="78" t="s">
        <v>954</v>
      </c>
      <c r="B256" s="105"/>
      <c r="F256" s="101"/>
      <c r="G256" s="101"/>
    </row>
    <row r="257" spans="1:14" hidden="1" outlineLevel="1" x14ac:dyDescent="0.25">
      <c r="A257" s="78" t="s">
        <v>955</v>
      </c>
      <c r="B257" s="105"/>
      <c r="F257" s="101"/>
      <c r="G257" s="101"/>
    </row>
    <row r="258" spans="1:14" hidden="1" outlineLevel="1" x14ac:dyDescent="0.25">
      <c r="A258" s="78" t="s">
        <v>956</v>
      </c>
      <c r="B258" s="105"/>
      <c r="F258" s="101"/>
      <c r="G258" s="101"/>
    </row>
    <row r="259" spans="1:14" ht="15" customHeight="1" collapsed="1" x14ac:dyDescent="0.25">
      <c r="A259" s="87"/>
      <c r="B259" s="107" t="s">
        <v>957</v>
      </c>
      <c r="C259" s="87" t="s">
        <v>674</v>
      </c>
      <c r="D259" s="87"/>
      <c r="E259" s="89"/>
      <c r="F259" s="87"/>
      <c r="G259" s="87"/>
    </row>
    <row r="260" spans="1:14" x14ac:dyDescent="0.25">
      <c r="A260" s="78" t="s">
        <v>958</v>
      </c>
      <c r="B260" s="78" t="s">
        <v>959</v>
      </c>
      <c r="C260" s="154">
        <v>0.96140000000000003</v>
      </c>
      <c r="E260" s="161"/>
      <c r="F260" s="161"/>
      <c r="G260" s="161"/>
    </row>
    <row r="261" spans="1:14" x14ac:dyDescent="0.25">
      <c r="A261" s="78" t="s">
        <v>960</v>
      </c>
      <c r="B261" s="78" t="s">
        <v>961</v>
      </c>
      <c r="C261" s="154">
        <v>3.8600000000000002E-2</v>
      </c>
      <c r="E261" s="161"/>
      <c r="F261" s="161"/>
    </row>
    <row r="262" spans="1:14" x14ac:dyDescent="0.25">
      <c r="A262" s="78" t="s">
        <v>962</v>
      </c>
      <c r="B262" s="78" t="s">
        <v>963</v>
      </c>
      <c r="C262" s="154">
        <v>0</v>
      </c>
      <c r="E262" s="161"/>
      <c r="F262" s="161"/>
    </row>
    <row r="263" spans="1:14" x14ac:dyDescent="0.25">
      <c r="A263" s="78" t="s">
        <v>964</v>
      </c>
      <c r="B263" s="78" t="s">
        <v>965</v>
      </c>
      <c r="C263" s="154">
        <v>0</v>
      </c>
      <c r="E263" s="161"/>
      <c r="F263" s="161"/>
    </row>
    <row r="264" spans="1:14" x14ac:dyDescent="0.25">
      <c r="A264" s="78" t="s">
        <v>966</v>
      </c>
      <c r="B264" s="91" t="s">
        <v>967</v>
      </c>
      <c r="C264" s="154">
        <v>0</v>
      </c>
      <c r="D264" s="108"/>
      <c r="E264" s="108"/>
      <c r="F264" s="109"/>
      <c r="G264" s="109"/>
      <c r="H264" s="62"/>
      <c r="I264" s="65"/>
      <c r="J264" s="65"/>
      <c r="K264" s="65"/>
      <c r="L264" s="62"/>
      <c r="M264" s="62"/>
      <c r="N264" s="62"/>
    </row>
    <row r="265" spans="1:14" x14ac:dyDescent="0.25">
      <c r="A265" s="78" t="s">
        <v>968</v>
      </c>
      <c r="B265" s="78" t="s">
        <v>189</v>
      </c>
      <c r="C265" s="154">
        <v>0</v>
      </c>
      <c r="E265" s="161"/>
      <c r="F265" s="161"/>
    </row>
    <row r="266" spans="1:14" hidden="1" outlineLevel="1" x14ac:dyDescent="0.25">
      <c r="A266" s="78" t="s">
        <v>969</v>
      </c>
      <c r="B266" s="144" t="s">
        <v>970</v>
      </c>
      <c r="C266" s="205"/>
      <c r="E266" s="161"/>
      <c r="F266" s="161"/>
    </row>
    <row r="267" spans="1:14" hidden="1" outlineLevel="1" x14ac:dyDescent="0.25">
      <c r="A267" s="78" t="s">
        <v>971</v>
      </c>
      <c r="B267" s="144" t="s">
        <v>972</v>
      </c>
      <c r="C267" s="154"/>
      <c r="E267" s="161"/>
      <c r="F267" s="161"/>
    </row>
    <row r="268" spans="1:14" hidden="1" outlineLevel="1" x14ac:dyDescent="0.25">
      <c r="A268" s="78" t="s">
        <v>973</v>
      </c>
      <c r="B268" s="144" t="s">
        <v>974</v>
      </c>
      <c r="C268" s="154"/>
      <c r="E268" s="161"/>
      <c r="F268" s="161"/>
    </row>
    <row r="269" spans="1:14" hidden="1" outlineLevel="1" x14ac:dyDescent="0.25">
      <c r="A269" s="78" t="s">
        <v>975</v>
      </c>
      <c r="B269" s="144" t="s">
        <v>976</v>
      </c>
      <c r="C269" s="154"/>
      <c r="E269" s="161"/>
      <c r="F269" s="161"/>
    </row>
    <row r="270" spans="1:14" hidden="1" outlineLevel="1" x14ac:dyDescent="0.25">
      <c r="A270" s="78" t="s">
        <v>977</v>
      </c>
      <c r="B270" s="197" t="s">
        <v>193</v>
      </c>
      <c r="C270" s="154"/>
      <c r="E270" s="161"/>
      <c r="F270" s="161"/>
    </row>
    <row r="271" spans="1:14" hidden="1" outlineLevel="1" x14ac:dyDescent="0.25">
      <c r="A271" s="78" t="s">
        <v>978</v>
      </c>
      <c r="B271" s="197" t="s">
        <v>193</v>
      </c>
      <c r="C271" s="154"/>
      <c r="E271" s="161"/>
      <c r="F271" s="161"/>
    </row>
    <row r="272" spans="1:14" hidden="1" outlineLevel="1" x14ac:dyDescent="0.25">
      <c r="A272" s="78" t="s">
        <v>979</v>
      </c>
      <c r="B272" s="197" t="s">
        <v>193</v>
      </c>
      <c r="C272" s="154"/>
      <c r="E272" s="161"/>
      <c r="F272" s="161"/>
    </row>
    <row r="273" spans="1:7" hidden="1" outlineLevel="1" x14ac:dyDescent="0.25">
      <c r="A273" s="78" t="s">
        <v>980</v>
      </c>
      <c r="B273" s="197" t="s">
        <v>193</v>
      </c>
      <c r="C273" s="154"/>
      <c r="E273" s="161"/>
      <c r="F273" s="161"/>
    </row>
    <row r="274" spans="1:7" hidden="1" outlineLevel="1" x14ac:dyDescent="0.25">
      <c r="A274" s="78" t="s">
        <v>981</v>
      </c>
      <c r="B274" s="197" t="s">
        <v>193</v>
      </c>
      <c r="C274" s="154"/>
      <c r="E274" s="161"/>
      <c r="F274" s="161"/>
    </row>
    <row r="275" spans="1:7" hidden="1" outlineLevel="1" x14ac:dyDescent="0.25">
      <c r="A275" s="78" t="s">
        <v>982</v>
      </c>
      <c r="B275" s="197" t="s">
        <v>193</v>
      </c>
      <c r="C275" s="154"/>
      <c r="E275" s="161"/>
      <c r="F275" s="161"/>
    </row>
    <row r="276" spans="1:7" ht="15" customHeight="1" collapsed="1" x14ac:dyDescent="0.25">
      <c r="A276" s="87"/>
      <c r="B276" s="107" t="s">
        <v>983</v>
      </c>
      <c r="C276" s="87" t="s">
        <v>674</v>
      </c>
      <c r="D276" s="87"/>
      <c r="E276" s="89"/>
      <c r="F276" s="87"/>
      <c r="G276" s="90"/>
    </row>
    <row r="277" spans="1:7" x14ac:dyDescent="0.25">
      <c r="A277" s="78" t="s">
        <v>984</v>
      </c>
      <c r="B277" s="78" t="s">
        <v>985</v>
      </c>
      <c r="C277" s="154">
        <v>0.99439999999999995</v>
      </c>
      <c r="E277" s="62"/>
      <c r="F277" s="62"/>
    </row>
    <row r="278" spans="1:7" x14ac:dyDescent="0.25">
      <c r="A278" s="78" t="s">
        <v>986</v>
      </c>
      <c r="B278" s="78" t="s">
        <v>987</v>
      </c>
      <c r="C278" s="154">
        <v>0</v>
      </c>
      <c r="E278" s="62"/>
      <c r="F278" s="62"/>
    </row>
    <row r="279" spans="1:7" x14ac:dyDescent="0.25">
      <c r="A279" s="78" t="s">
        <v>988</v>
      </c>
      <c r="B279" s="78" t="s">
        <v>189</v>
      </c>
      <c r="C279" s="154">
        <v>5.5999999999999999E-3</v>
      </c>
      <c r="E279" s="62"/>
      <c r="F279" s="62"/>
    </row>
    <row r="280" spans="1:7" hidden="1" outlineLevel="1" x14ac:dyDescent="0.25">
      <c r="A280" s="78" t="s">
        <v>989</v>
      </c>
      <c r="B280" s="84"/>
      <c r="C280" s="154"/>
      <c r="E280" s="62"/>
      <c r="F280" s="62"/>
    </row>
    <row r="281" spans="1:7" hidden="1" outlineLevel="1" x14ac:dyDescent="0.25">
      <c r="A281" s="78" t="s">
        <v>990</v>
      </c>
      <c r="B281" s="84"/>
      <c r="C281" s="154"/>
      <c r="E281" s="62"/>
      <c r="F281" s="62"/>
    </row>
    <row r="282" spans="1:7" hidden="1" outlineLevel="1" x14ac:dyDescent="0.25">
      <c r="A282" s="78" t="s">
        <v>991</v>
      </c>
      <c r="B282" s="84"/>
      <c r="C282" s="154"/>
      <c r="E282" s="62"/>
      <c r="F282" s="62"/>
    </row>
    <row r="283" spans="1:7" hidden="1" outlineLevel="1" x14ac:dyDescent="0.25">
      <c r="A283" s="78" t="s">
        <v>992</v>
      </c>
      <c r="B283" s="84"/>
      <c r="C283" s="154"/>
      <c r="E283" s="62"/>
      <c r="F283" s="62"/>
    </row>
    <row r="284" spans="1:7" hidden="1" outlineLevel="1" x14ac:dyDescent="0.25">
      <c r="A284" s="78" t="s">
        <v>993</v>
      </c>
      <c r="B284" s="84"/>
      <c r="C284" s="154"/>
      <c r="E284" s="62"/>
      <c r="F284" s="62"/>
    </row>
    <row r="285" spans="1:7" hidden="1" outlineLevel="1" x14ac:dyDescent="0.25">
      <c r="A285" s="78" t="s">
        <v>994</v>
      </c>
      <c r="B285" s="84"/>
      <c r="C285" s="154"/>
      <c r="E285" s="62"/>
      <c r="F285" s="62"/>
    </row>
    <row r="286" spans="1:7" s="2" customFormat="1" collapsed="1" x14ac:dyDescent="0.25">
      <c r="A286" s="88"/>
      <c r="B286" s="88" t="s">
        <v>995</v>
      </c>
      <c r="C286" s="88" t="s">
        <v>151</v>
      </c>
      <c r="D286" s="88" t="s">
        <v>996</v>
      </c>
      <c r="E286" s="88"/>
      <c r="F286" s="88" t="s">
        <v>674</v>
      </c>
      <c r="G286" s="88" t="s">
        <v>997</v>
      </c>
    </row>
    <row r="287" spans="1:7" s="2" customFormat="1" x14ac:dyDescent="0.25">
      <c r="A287" s="78" t="s">
        <v>998</v>
      </c>
      <c r="B287" s="187" t="s">
        <v>773</v>
      </c>
      <c r="C287" s="166" t="s">
        <v>1879</v>
      </c>
      <c r="D287" s="166" t="s">
        <v>1879</v>
      </c>
      <c r="E287" s="70"/>
      <c r="F287" s="100" t="str">
        <f>IF($C$305=0,"",IF(C287="[For completion]","",C287/$C$305))</f>
        <v/>
      </c>
      <c r="G287" s="100" t="str">
        <f>IF($D$305=0,"",IF(D287="[For completion]","",D287/$D$305))</f>
        <v/>
      </c>
    </row>
    <row r="288" spans="1:7" s="2" customFormat="1" x14ac:dyDescent="0.25">
      <c r="A288" s="78" t="s">
        <v>999</v>
      </c>
      <c r="B288" s="187" t="s">
        <v>773</v>
      </c>
      <c r="C288" s="166" t="s">
        <v>1879</v>
      </c>
      <c r="D288" s="166" t="s">
        <v>1879</v>
      </c>
      <c r="E288" s="70"/>
      <c r="F288" s="100" t="str">
        <f t="shared" ref="F288:F304" si="13">IF($C$305=0,"",IF(C288="[For completion]","",C288/$C$305))</f>
        <v/>
      </c>
      <c r="G288" s="100" t="str">
        <f t="shared" ref="G288:G304" si="14">IF($D$305=0,"",IF(D288="[For completion]","",D288/$D$305))</f>
        <v/>
      </c>
    </row>
    <row r="289" spans="1:7" s="2" customFormat="1" x14ac:dyDescent="0.25">
      <c r="A289" s="78" t="s">
        <v>1000</v>
      </c>
      <c r="B289" s="187" t="s">
        <v>773</v>
      </c>
      <c r="C289" s="166" t="s">
        <v>1879</v>
      </c>
      <c r="D289" s="166" t="s">
        <v>1879</v>
      </c>
      <c r="E289" s="70"/>
      <c r="F289" s="100" t="str">
        <f t="shared" si="13"/>
        <v/>
      </c>
      <c r="G289" s="100" t="str">
        <f t="shared" si="14"/>
        <v/>
      </c>
    </row>
    <row r="290" spans="1:7" s="2" customFormat="1" x14ac:dyDescent="0.25">
      <c r="A290" s="78" t="s">
        <v>1001</v>
      </c>
      <c r="B290" s="187" t="s">
        <v>773</v>
      </c>
      <c r="C290" s="166" t="s">
        <v>1879</v>
      </c>
      <c r="D290" s="166" t="s">
        <v>1879</v>
      </c>
      <c r="E290" s="70"/>
      <c r="F290" s="100" t="str">
        <f t="shared" si="13"/>
        <v/>
      </c>
      <c r="G290" s="100" t="str">
        <f t="shared" si="14"/>
        <v/>
      </c>
    </row>
    <row r="291" spans="1:7" s="2" customFormat="1" x14ac:dyDescent="0.25">
      <c r="A291" s="78" t="s">
        <v>1002</v>
      </c>
      <c r="B291" s="187" t="s">
        <v>773</v>
      </c>
      <c r="C291" s="166" t="s">
        <v>1879</v>
      </c>
      <c r="D291" s="166" t="s">
        <v>1879</v>
      </c>
      <c r="E291" s="70"/>
      <c r="F291" s="100" t="str">
        <f t="shared" si="13"/>
        <v/>
      </c>
      <c r="G291" s="100" t="str">
        <f t="shared" si="14"/>
        <v/>
      </c>
    </row>
    <row r="292" spans="1:7" s="2" customFormat="1" x14ac:dyDescent="0.25">
      <c r="A292" s="78" t="s">
        <v>1003</v>
      </c>
      <c r="B292" s="187" t="s">
        <v>773</v>
      </c>
      <c r="C292" s="166" t="s">
        <v>1879</v>
      </c>
      <c r="D292" s="166" t="s">
        <v>1879</v>
      </c>
      <c r="E292" s="70"/>
      <c r="F292" s="100" t="str">
        <f t="shared" si="13"/>
        <v/>
      </c>
      <c r="G292" s="100" t="str">
        <f t="shared" si="14"/>
        <v/>
      </c>
    </row>
    <row r="293" spans="1:7" s="2" customFormat="1" x14ac:dyDescent="0.25">
      <c r="A293" s="78" t="s">
        <v>1004</v>
      </c>
      <c r="B293" s="187" t="s">
        <v>773</v>
      </c>
      <c r="C293" s="166" t="s">
        <v>1879</v>
      </c>
      <c r="D293" s="166" t="s">
        <v>1879</v>
      </c>
      <c r="E293" s="70"/>
      <c r="F293" s="100" t="str">
        <f t="shared" si="13"/>
        <v/>
      </c>
      <c r="G293" s="100" t="str">
        <f t="shared" si="14"/>
        <v/>
      </c>
    </row>
    <row r="294" spans="1:7" s="2" customFormat="1" x14ac:dyDescent="0.25">
      <c r="A294" s="78" t="s">
        <v>1005</v>
      </c>
      <c r="B294" s="187" t="s">
        <v>773</v>
      </c>
      <c r="C294" s="166" t="s">
        <v>1879</v>
      </c>
      <c r="D294" s="166" t="s">
        <v>1879</v>
      </c>
      <c r="E294" s="70"/>
      <c r="F294" s="100" t="str">
        <f t="shared" si="13"/>
        <v/>
      </c>
      <c r="G294" s="100" t="str">
        <f t="shared" si="14"/>
        <v/>
      </c>
    </row>
    <row r="295" spans="1:7" s="2" customFormat="1" x14ac:dyDescent="0.25">
      <c r="A295" s="78" t="s">
        <v>1006</v>
      </c>
      <c r="B295" s="187" t="s">
        <v>773</v>
      </c>
      <c r="C295" s="166" t="s">
        <v>1879</v>
      </c>
      <c r="D295" s="166" t="s">
        <v>1879</v>
      </c>
      <c r="E295" s="70"/>
      <c r="F295" s="100" t="str">
        <f t="shared" si="13"/>
        <v/>
      </c>
      <c r="G295" s="100" t="str">
        <f t="shared" si="14"/>
        <v/>
      </c>
    </row>
    <row r="296" spans="1:7" s="2" customFormat="1" x14ac:dyDescent="0.25">
      <c r="A296" s="78" t="s">
        <v>1007</v>
      </c>
      <c r="B296" s="187" t="s">
        <v>773</v>
      </c>
      <c r="C296" s="166" t="s">
        <v>1879</v>
      </c>
      <c r="D296" s="166" t="s">
        <v>1879</v>
      </c>
      <c r="E296" s="70"/>
      <c r="F296" s="100" t="str">
        <f t="shared" si="13"/>
        <v/>
      </c>
      <c r="G296" s="100" t="str">
        <f t="shared" si="14"/>
        <v/>
      </c>
    </row>
    <row r="297" spans="1:7" s="2" customFormat="1" x14ac:dyDescent="0.25">
      <c r="A297" s="78" t="s">
        <v>1008</v>
      </c>
      <c r="B297" s="187" t="s">
        <v>773</v>
      </c>
      <c r="C297" s="166" t="s">
        <v>1879</v>
      </c>
      <c r="D297" s="166" t="s">
        <v>1879</v>
      </c>
      <c r="E297" s="70"/>
      <c r="F297" s="100" t="str">
        <f t="shared" si="13"/>
        <v/>
      </c>
      <c r="G297" s="100" t="str">
        <f t="shared" si="14"/>
        <v/>
      </c>
    </row>
    <row r="298" spans="1:7" s="2" customFormat="1" x14ac:dyDescent="0.25">
      <c r="A298" s="78" t="s">
        <v>1009</v>
      </c>
      <c r="B298" s="187" t="s">
        <v>773</v>
      </c>
      <c r="C298" s="166" t="s">
        <v>1879</v>
      </c>
      <c r="D298" s="166" t="s">
        <v>1879</v>
      </c>
      <c r="E298" s="70"/>
      <c r="F298" s="100" t="str">
        <f t="shared" si="13"/>
        <v/>
      </c>
      <c r="G298" s="100" t="str">
        <f t="shared" si="14"/>
        <v/>
      </c>
    </row>
    <row r="299" spans="1:7" s="2" customFormat="1" x14ac:dyDescent="0.25">
      <c r="A299" s="78" t="s">
        <v>1010</v>
      </c>
      <c r="B299" s="187" t="s">
        <v>773</v>
      </c>
      <c r="C299" s="166" t="s">
        <v>1879</v>
      </c>
      <c r="D299" s="166" t="s">
        <v>1879</v>
      </c>
      <c r="E299" s="70"/>
      <c r="F299" s="100" t="str">
        <f t="shared" si="13"/>
        <v/>
      </c>
      <c r="G299" s="100" t="str">
        <f t="shared" si="14"/>
        <v/>
      </c>
    </row>
    <row r="300" spans="1:7" s="2" customFormat="1" x14ac:dyDescent="0.25">
      <c r="A300" s="78" t="s">
        <v>1011</v>
      </c>
      <c r="B300" s="187" t="s">
        <v>773</v>
      </c>
      <c r="C300" s="166" t="s">
        <v>1879</v>
      </c>
      <c r="D300" s="166" t="s">
        <v>1879</v>
      </c>
      <c r="E300" s="70"/>
      <c r="F300" s="100" t="str">
        <f t="shared" si="13"/>
        <v/>
      </c>
      <c r="G300" s="100" t="str">
        <f t="shared" si="14"/>
        <v/>
      </c>
    </row>
    <row r="301" spans="1:7" s="2" customFormat="1" x14ac:dyDescent="0.25">
      <c r="A301" s="78" t="s">
        <v>1012</v>
      </c>
      <c r="B301" s="187" t="s">
        <v>773</v>
      </c>
      <c r="C301" s="166" t="s">
        <v>1879</v>
      </c>
      <c r="D301" s="166" t="s">
        <v>1879</v>
      </c>
      <c r="E301" s="70"/>
      <c r="F301" s="100" t="str">
        <f t="shared" si="13"/>
        <v/>
      </c>
      <c r="G301" s="100" t="str">
        <f t="shared" si="14"/>
        <v/>
      </c>
    </row>
    <row r="302" spans="1:7" s="2" customFormat="1" x14ac:dyDescent="0.25">
      <c r="A302" s="78" t="s">
        <v>1013</v>
      </c>
      <c r="B302" s="187" t="s">
        <v>773</v>
      </c>
      <c r="C302" s="166" t="s">
        <v>1879</v>
      </c>
      <c r="D302" s="166" t="s">
        <v>1879</v>
      </c>
      <c r="E302" s="70"/>
      <c r="F302" s="100" t="str">
        <f t="shared" si="13"/>
        <v/>
      </c>
      <c r="G302" s="100" t="str">
        <f t="shared" si="14"/>
        <v/>
      </c>
    </row>
    <row r="303" spans="1:7" s="2" customFormat="1" x14ac:dyDescent="0.25">
      <c r="A303" s="78" t="s">
        <v>1014</v>
      </c>
      <c r="B303" s="187" t="s">
        <v>773</v>
      </c>
      <c r="C303" s="166" t="s">
        <v>1879</v>
      </c>
      <c r="D303" s="166" t="s">
        <v>1879</v>
      </c>
      <c r="E303" s="70"/>
      <c r="F303" s="100" t="str">
        <f t="shared" si="13"/>
        <v/>
      </c>
      <c r="G303" s="100" t="str">
        <f t="shared" si="14"/>
        <v/>
      </c>
    </row>
    <row r="304" spans="1:7" s="2" customFormat="1" x14ac:dyDescent="0.25">
      <c r="A304" s="78" t="s">
        <v>1015</v>
      </c>
      <c r="B304" s="91" t="s">
        <v>1016</v>
      </c>
      <c r="C304" s="166" t="s">
        <v>1879</v>
      </c>
      <c r="D304" s="84" t="s">
        <v>1879</v>
      </c>
      <c r="E304" s="70"/>
      <c r="F304" s="100" t="str">
        <f t="shared" si="13"/>
        <v/>
      </c>
      <c r="G304" s="100" t="str">
        <f t="shared" si="14"/>
        <v/>
      </c>
    </row>
    <row r="305" spans="1:7" s="2" customFormat="1" x14ac:dyDescent="0.25">
      <c r="A305" s="78" t="s">
        <v>1017</v>
      </c>
      <c r="B305" s="91" t="s">
        <v>191</v>
      </c>
      <c r="C305" s="118">
        <f>SUM(C287:C304)</f>
        <v>0</v>
      </c>
      <c r="D305" s="78">
        <f>SUM(D287:D304)</f>
        <v>0</v>
      </c>
      <c r="E305" s="70"/>
      <c r="F305" s="164">
        <f>SUM(F287:F304)</f>
        <v>0</v>
      </c>
      <c r="G305" s="164">
        <f>SUM(G287:G304)</f>
        <v>0</v>
      </c>
    </row>
    <row r="306" spans="1:7" s="2" customFormat="1" x14ac:dyDescent="0.25">
      <c r="A306" s="78" t="s">
        <v>1018</v>
      </c>
      <c r="B306" s="82"/>
      <c r="C306" s="65"/>
      <c r="D306" s="65"/>
      <c r="E306" s="70"/>
      <c r="F306" s="70"/>
      <c r="G306" s="70"/>
    </row>
    <row r="307" spans="1:7" s="2" customFormat="1" x14ac:dyDescent="0.25">
      <c r="A307" s="78" t="s">
        <v>1019</v>
      </c>
      <c r="B307" s="82"/>
      <c r="C307" s="65"/>
      <c r="D307" s="65"/>
      <c r="E307" s="70"/>
      <c r="F307" s="70"/>
      <c r="G307" s="70"/>
    </row>
    <row r="308" spans="1:7" s="2" customFormat="1" x14ac:dyDescent="0.25">
      <c r="A308" s="78" t="s">
        <v>1020</v>
      </c>
      <c r="B308" s="82"/>
      <c r="C308" s="65"/>
      <c r="D308" s="65"/>
      <c r="E308" s="70"/>
      <c r="F308" s="70"/>
      <c r="G308" s="70"/>
    </row>
    <row r="309" spans="1:7" s="2" customFormat="1" x14ac:dyDescent="0.25">
      <c r="A309" s="88"/>
      <c r="B309" s="88" t="s">
        <v>1021</v>
      </c>
      <c r="C309" s="88" t="s">
        <v>151</v>
      </c>
      <c r="D309" s="88" t="s">
        <v>996</v>
      </c>
      <c r="E309" s="88"/>
      <c r="F309" s="88" t="s">
        <v>674</v>
      </c>
      <c r="G309" s="88" t="s">
        <v>997</v>
      </c>
    </row>
    <row r="310" spans="1:7" s="2" customFormat="1" x14ac:dyDescent="0.25">
      <c r="A310" s="78" t="s">
        <v>1022</v>
      </c>
      <c r="B310" s="187" t="s">
        <v>773</v>
      </c>
      <c r="C310" s="166" t="s">
        <v>1879</v>
      </c>
      <c r="D310" s="84" t="s">
        <v>1879</v>
      </c>
      <c r="E310" s="70"/>
      <c r="F310" s="100" t="str">
        <f>IF($C$328=0,"",IF(C310="[For completion]","",C310/$C$328))</f>
        <v/>
      </c>
      <c r="G310" s="100" t="str">
        <f>IF($D$328=0,"",IF(D310="[For completion]","",D310/$D$328))</f>
        <v/>
      </c>
    </row>
    <row r="311" spans="1:7" s="2" customFormat="1" x14ac:dyDescent="0.25">
      <c r="A311" s="78" t="s">
        <v>1023</v>
      </c>
      <c r="B311" s="187" t="s">
        <v>773</v>
      </c>
      <c r="C311" s="166" t="s">
        <v>1879</v>
      </c>
      <c r="D311" s="84" t="s">
        <v>1879</v>
      </c>
      <c r="E311" s="70"/>
      <c r="F311" s="100" t="str">
        <f t="shared" ref="F311:F327" si="15">IF($C$328=0,"",IF(C311="[For completion]","",C311/$C$328))</f>
        <v/>
      </c>
      <c r="G311" s="100" t="str">
        <f t="shared" ref="G311:G327" si="16">IF($D$328=0,"",IF(D311="[For completion]","",D311/$D$328))</f>
        <v/>
      </c>
    </row>
    <row r="312" spans="1:7" s="2" customFormat="1" x14ac:dyDescent="0.25">
      <c r="A312" s="78" t="s">
        <v>1024</v>
      </c>
      <c r="B312" s="187" t="s">
        <v>773</v>
      </c>
      <c r="C312" s="166" t="s">
        <v>1879</v>
      </c>
      <c r="D312" s="84" t="s">
        <v>1879</v>
      </c>
      <c r="E312" s="70"/>
      <c r="F312" s="100" t="str">
        <f t="shared" si="15"/>
        <v/>
      </c>
      <c r="G312" s="100" t="str">
        <f t="shared" si="16"/>
        <v/>
      </c>
    </row>
    <row r="313" spans="1:7" s="2" customFormat="1" x14ac:dyDescent="0.25">
      <c r="A313" s="78" t="s">
        <v>1025</v>
      </c>
      <c r="B313" s="187" t="s">
        <v>773</v>
      </c>
      <c r="C313" s="166" t="s">
        <v>1879</v>
      </c>
      <c r="D313" s="84" t="s">
        <v>1879</v>
      </c>
      <c r="E313" s="70"/>
      <c r="F313" s="100" t="str">
        <f t="shared" si="15"/>
        <v/>
      </c>
      <c r="G313" s="100" t="str">
        <f t="shared" si="16"/>
        <v/>
      </c>
    </row>
    <row r="314" spans="1:7" s="2" customFormat="1" x14ac:dyDescent="0.25">
      <c r="A314" s="78" t="s">
        <v>1026</v>
      </c>
      <c r="B314" s="187" t="s">
        <v>773</v>
      </c>
      <c r="C314" s="166" t="s">
        <v>1879</v>
      </c>
      <c r="D314" s="84" t="s">
        <v>1879</v>
      </c>
      <c r="E314" s="70"/>
      <c r="F314" s="100" t="str">
        <f t="shared" si="15"/>
        <v/>
      </c>
      <c r="G314" s="100" t="str">
        <f t="shared" si="16"/>
        <v/>
      </c>
    </row>
    <row r="315" spans="1:7" s="2" customFormat="1" x14ac:dyDescent="0.25">
      <c r="A315" s="78" t="s">
        <v>1027</v>
      </c>
      <c r="B315" s="187" t="s">
        <v>773</v>
      </c>
      <c r="C315" s="166" t="s">
        <v>1879</v>
      </c>
      <c r="D315" s="84" t="s">
        <v>1879</v>
      </c>
      <c r="E315" s="70"/>
      <c r="F315" s="100" t="str">
        <f t="shared" si="15"/>
        <v/>
      </c>
      <c r="G315" s="100" t="str">
        <f t="shared" si="16"/>
        <v/>
      </c>
    </row>
    <row r="316" spans="1:7" s="2" customFormat="1" x14ac:dyDescent="0.25">
      <c r="A316" s="78" t="s">
        <v>1028</v>
      </c>
      <c r="B316" s="187" t="s">
        <v>773</v>
      </c>
      <c r="C316" s="166" t="s">
        <v>1879</v>
      </c>
      <c r="D316" s="84" t="s">
        <v>1879</v>
      </c>
      <c r="E316" s="70"/>
      <c r="F316" s="100" t="str">
        <f t="shared" si="15"/>
        <v/>
      </c>
      <c r="G316" s="100" t="str">
        <f t="shared" si="16"/>
        <v/>
      </c>
    </row>
    <row r="317" spans="1:7" s="2" customFormat="1" x14ac:dyDescent="0.25">
      <c r="A317" s="78" t="s">
        <v>1029</v>
      </c>
      <c r="B317" s="187" t="s">
        <v>773</v>
      </c>
      <c r="C317" s="166" t="s">
        <v>1879</v>
      </c>
      <c r="D317" s="84" t="s">
        <v>1879</v>
      </c>
      <c r="E317" s="70"/>
      <c r="F317" s="100" t="str">
        <f t="shared" si="15"/>
        <v/>
      </c>
      <c r="G317" s="100" t="str">
        <f t="shared" si="16"/>
        <v/>
      </c>
    </row>
    <row r="318" spans="1:7" s="2" customFormat="1" x14ac:dyDescent="0.25">
      <c r="A318" s="78" t="s">
        <v>1030</v>
      </c>
      <c r="B318" s="187" t="s">
        <v>773</v>
      </c>
      <c r="C318" s="166" t="s">
        <v>1879</v>
      </c>
      <c r="D318" s="84" t="s">
        <v>1879</v>
      </c>
      <c r="E318" s="70"/>
      <c r="F318" s="100" t="str">
        <f t="shared" si="15"/>
        <v/>
      </c>
      <c r="G318" s="100" t="str">
        <f t="shared" si="16"/>
        <v/>
      </c>
    </row>
    <row r="319" spans="1:7" s="2" customFormat="1" x14ac:dyDescent="0.25">
      <c r="A319" s="78" t="s">
        <v>1031</v>
      </c>
      <c r="B319" s="187" t="s">
        <v>773</v>
      </c>
      <c r="C319" s="166" t="s">
        <v>1879</v>
      </c>
      <c r="D319" s="84" t="s">
        <v>1879</v>
      </c>
      <c r="E319" s="70"/>
      <c r="F319" s="100" t="str">
        <f t="shared" si="15"/>
        <v/>
      </c>
      <c r="G319" s="100" t="str">
        <f t="shared" si="16"/>
        <v/>
      </c>
    </row>
    <row r="320" spans="1:7" s="2" customFormat="1" x14ac:dyDescent="0.25">
      <c r="A320" s="78" t="s">
        <v>1032</v>
      </c>
      <c r="B320" s="187" t="s">
        <v>773</v>
      </c>
      <c r="C320" s="166" t="s">
        <v>1879</v>
      </c>
      <c r="D320" s="84" t="s">
        <v>1879</v>
      </c>
      <c r="E320" s="70"/>
      <c r="F320" s="100" t="str">
        <f t="shared" si="15"/>
        <v/>
      </c>
      <c r="G320" s="100" t="str">
        <f t="shared" si="16"/>
        <v/>
      </c>
    </row>
    <row r="321" spans="1:7" s="2" customFormat="1" x14ac:dyDescent="0.25">
      <c r="A321" s="78" t="s">
        <v>1033</v>
      </c>
      <c r="B321" s="187" t="s">
        <v>773</v>
      </c>
      <c r="C321" s="166" t="s">
        <v>1879</v>
      </c>
      <c r="D321" s="84" t="s">
        <v>1879</v>
      </c>
      <c r="E321" s="70"/>
      <c r="F321" s="100" t="str">
        <f>IF($C$328=0,"",IF(C321="[For completion]","",C321/$C$328))</f>
        <v/>
      </c>
      <c r="G321" s="100" t="str">
        <f t="shared" si="16"/>
        <v/>
      </c>
    </row>
    <row r="322" spans="1:7" s="2" customFormat="1" x14ac:dyDescent="0.25">
      <c r="A322" s="78" t="s">
        <v>1034</v>
      </c>
      <c r="B322" s="187" t="s">
        <v>773</v>
      </c>
      <c r="C322" s="166" t="s">
        <v>1879</v>
      </c>
      <c r="D322" s="84" t="s">
        <v>1879</v>
      </c>
      <c r="E322" s="70"/>
      <c r="F322" s="100" t="str">
        <f t="shared" si="15"/>
        <v/>
      </c>
      <c r="G322" s="100" t="str">
        <f t="shared" si="16"/>
        <v/>
      </c>
    </row>
    <row r="323" spans="1:7" s="2" customFormat="1" x14ac:dyDescent="0.25">
      <c r="A323" s="78" t="s">
        <v>1035</v>
      </c>
      <c r="B323" s="187" t="s">
        <v>773</v>
      </c>
      <c r="C323" s="166" t="s">
        <v>1879</v>
      </c>
      <c r="D323" s="84" t="s">
        <v>1879</v>
      </c>
      <c r="E323" s="70"/>
      <c r="F323" s="100" t="str">
        <f t="shared" si="15"/>
        <v/>
      </c>
      <c r="G323" s="100" t="str">
        <f t="shared" si="16"/>
        <v/>
      </c>
    </row>
    <row r="324" spans="1:7" s="2" customFormat="1" x14ac:dyDescent="0.25">
      <c r="A324" s="78" t="s">
        <v>1036</v>
      </c>
      <c r="B324" s="187" t="s">
        <v>773</v>
      </c>
      <c r="C324" s="166" t="s">
        <v>1879</v>
      </c>
      <c r="D324" s="84" t="s">
        <v>1879</v>
      </c>
      <c r="E324" s="70"/>
      <c r="F324" s="100" t="str">
        <f t="shared" si="15"/>
        <v/>
      </c>
      <c r="G324" s="100" t="str">
        <f t="shared" si="16"/>
        <v/>
      </c>
    </row>
    <row r="325" spans="1:7" s="2" customFormat="1" x14ac:dyDescent="0.25">
      <c r="A325" s="78" t="s">
        <v>1037</v>
      </c>
      <c r="B325" s="187" t="s">
        <v>773</v>
      </c>
      <c r="C325" s="166" t="s">
        <v>1879</v>
      </c>
      <c r="D325" s="84" t="s">
        <v>1879</v>
      </c>
      <c r="E325" s="70"/>
      <c r="F325" s="100" t="str">
        <f t="shared" si="15"/>
        <v/>
      </c>
      <c r="G325" s="100" t="str">
        <f t="shared" si="16"/>
        <v/>
      </c>
    </row>
    <row r="326" spans="1:7" s="2" customFormat="1" x14ac:dyDescent="0.25">
      <c r="A326" s="78" t="s">
        <v>1038</v>
      </c>
      <c r="B326" s="187" t="s">
        <v>773</v>
      </c>
      <c r="C326" s="166" t="s">
        <v>1879</v>
      </c>
      <c r="D326" s="84" t="s">
        <v>1879</v>
      </c>
      <c r="E326" s="70"/>
      <c r="F326" s="100" t="str">
        <f t="shared" si="15"/>
        <v/>
      </c>
      <c r="G326" s="100" t="str">
        <f t="shared" si="16"/>
        <v/>
      </c>
    </row>
    <row r="327" spans="1:7" s="2" customFormat="1" x14ac:dyDescent="0.25">
      <c r="A327" s="78" t="s">
        <v>1039</v>
      </c>
      <c r="B327" s="91" t="s">
        <v>1016</v>
      </c>
      <c r="C327" s="166" t="s">
        <v>1879</v>
      </c>
      <c r="D327" s="84" t="s">
        <v>1879</v>
      </c>
      <c r="E327" s="70"/>
      <c r="F327" s="100" t="str">
        <f t="shared" si="15"/>
        <v/>
      </c>
      <c r="G327" s="100" t="str">
        <f t="shared" si="16"/>
        <v/>
      </c>
    </row>
    <row r="328" spans="1:7" s="2" customFormat="1" x14ac:dyDescent="0.25">
      <c r="A328" s="78" t="s">
        <v>1040</v>
      </c>
      <c r="B328" s="91" t="s">
        <v>191</v>
      </c>
      <c r="C328" s="118">
        <f>SUM(C310:C327)</f>
        <v>0</v>
      </c>
      <c r="D328" s="78">
        <f>SUM(D310:D327)</f>
        <v>0</v>
      </c>
      <c r="E328" s="70"/>
      <c r="F328" s="164">
        <f>SUM(F310:F327)</f>
        <v>0</v>
      </c>
      <c r="G328" s="164">
        <f>SUM(G310:G327)</f>
        <v>0</v>
      </c>
    </row>
    <row r="329" spans="1:7" s="2" customFormat="1" x14ac:dyDescent="0.25">
      <c r="A329" s="78" t="s">
        <v>1041</v>
      </c>
      <c r="B329" s="82"/>
      <c r="C329" s="65"/>
      <c r="D329" s="65"/>
      <c r="E329" s="70"/>
      <c r="F329" s="70"/>
      <c r="G329" s="70"/>
    </row>
    <row r="330" spans="1:7" s="2" customFormat="1" x14ac:dyDescent="0.25">
      <c r="A330" s="78" t="s">
        <v>1042</v>
      </c>
      <c r="B330" s="82"/>
      <c r="C330" s="65"/>
      <c r="D330" s="65"/>
      <c r="E330" s="70"/>
      <c r="F330" s="70"/>
      <c r="G330" s="70"/>
    </row>
    <row r="331" spans="1:7" s="2" customFormat="1" x14ac:dyDescent="0.25">
      <c r="A331" s="78" t="s">
        <v>1043</v>
      </c>
      <c r="B331" s="82"/>
      <c r="C331" s="65"/>
      <c r="D331" s="65"/>
      <c r="E331" s="70"/>
      <c r="F331" s="70"/>
      <c r="G331" s="70"/>
    </row>
    <row r="332" spans="1:7" s="2" customFormat="1" x14ac:dyDescent="0.25">
      <c r="A332" s="88"/>
      <c r="B332" s="88" t="s">
        <v>1044</v>
      </c>
      <c r="C332" s="88" t="s">
        <v>151</v>
      </c>
      <c r="D332" s="88" t="s">
        <v>996</v>
      </c>
      <c r="E332" s="88"/>
      <c r="F332" s="88" t="s">
        <v>674</v>
      </c>
      <c r="G332" s="88" t="s">
        <v>997</v>
      </c>
    </row>
    <row r="333" spans="1:7" s="2" customFormat="1" x14ac:dyDescent="0.25">
      <c r="A333" s="78" t="s">
        <v>1045</v>
      </c>
      <c r="B333" s="91" t="s">
        <v>1046</v>
      </c>
      <c r="C333" s="166" t="s">
        <v>1879</v>
      </c>
      <c r="D333" s="84" t="s">
        <v>1879</v>
      </c>
      <c r="E333" s="70"/>
      <c r="F333" s="100" t="str">
        <f>IF($C$346=0,"",IF(C333="[For completion]","",C333/$C$346))</f>
        <v/>
      </c>
      <c r="G333" s="100" t="str">
        <f>IF($D$346=0,"",IF(D333="[For completion]","",D333/$D$346))</f>
        <v/>
      </c>
    </row>
    <row r="334" spans="1:7" s="2" customFormat="1" x14ac:dyDescent="0.25">
      <c r="A334" s="78" t="s">
        <v>1047</v>
      </c>
      <c r="B334" s="91" t="s">
        <v>1048</v>
      </c>
      <c r="C334" s="166" t="s">
        <v>1879</v>
      </c>
      <c r="D334" s="84" t="s">
        <v>1879</v>
      </c>
      <c r="E334" s="70"/>
      <c r="F334" s="100" t="str">
        <f t="shared" ref="F334:F345" si="17">IF($C$346=0,"",IF(C334="[For completion]","",C334/$C$346))</f>
        <v/>
      </c>
      <c r="G334" s="100" t="str">
        <f t="shared" ref="G334:G345" si="18">IF($D$346=0,"",IF(D334="[For completion]","",D334/$D$346))</f>
        <v/>
      </c>
    </row>
    <row r="335" spans="1:7" s="2" customFormat="1" x14ac:dyDescent="0.25">
      <c r="A335" s="78" t="s">
        <v>1049</v>
      </c>
      <c r="B335" s="91" t="s">
        <v>1050</v>
      </c>
      <c r="C335" s="166" t="s">
        <v>1879</v>
      </c>
      <c r="D335" s="84" t="s">
        <v>1879</v>
      </c>
      <c r="E335" s="70"/>
      <c r="F335" s="100" t="str">
        <f t="shared" si="17"/>
        <v/>
      </c>
      <c r="G335" s="100" t="str">
        <f t="shared" si="18"/>
        <v/>
      </c>
    </row>
    <row r="336" spans="1:7" s="2" customFormat="1" x14ac:dyDescent="0.25">
      <c r="A336" s="78" t="s">
        <v>1051</v>
      </c>
      <c r="B336" s="91" t="s">
        <v>1052</v>
      </c>
      <c r="C336" s="166" t="s">
        <v>1879</v>
      </c>
      <c r="D336" s="84" t="s">
        <v>1879</v>
      </c>
      <c r="E336" s="70"/>
      <c r="F336" s="100" t="str">
        <f t="shared" si="17"/>
        <v/>
      </c>
      <c r="G336" s="100" t="str">
        <f t="shared" si="18"/>
        <v/>
      </c>
    </row>
    <row r="337" spans="1:7" s="2" customFormat="1" x14ac:dyDescent="0.25">
      <c r="A337" s="78" t="s">
        <v>1053</v>
      </c>
      <c r="B337" s="91" t="s">
        <v>1054</v>
      </c>
      <c r="C337" s="166" t="s">
        <v>1879</v>
      </c>
      <c r="D337" s="84" t="s">
        <v>1879</v>
      </c>
      <c r="E337" s="70"/>
      <c r="F337" s="100" t="str">
        <f t="shared" si="17"/>
        <v/>
      </c>
      <c r="G337" s="100" t="str">
        <f t="shared" si="18"/>
        <v/>
      </c>
    </row>
    <row r="338" spans="1:7" s="2" customFormat="1" x14ac:dyDescent="0.25">
      <c r="A338" s="78" t="s">
        <v>1055</v>
      </c>
      <c r="B338" s="91" t="s">
        <v>1056</v>
      </c>
      <c r="C338" s="166" t="s">
        <v>1879</v>
      </c>
      <c r="D338" s="84" t="s">
        <v>1879</v>
      </c>
      <c r="E338" s="70"/>
      <c r="F338" s="100" t="str">
        <f t="shared" si="17"/>
        <v/>
      </c>
      <c r="G338" s="100" t="str">
        <f t="shared" si="18"/>
        <v/>
      </c>
    </row>
    <row r="339" spans="1:7" s="2" customFormat="1" x14ac:dyDescent="0.25">
      <c r="A339" s="78" t="s">
        <v>1057</v>
      </c>
      <c r="B339" s="91" t="s">
        <v>1058</v>
      </c>
      <c r="C339" s="166" t="s">
        <v>1879</v>
      </c>
      <c r="D339" s="84" t="s">
        <v>1879</v>
      </c>
      <c r="E339" s="70"/>
      <c r="F339" s="100" t="str">
        <f t="shared" si="17"/>
        <v/>
      </c>
      <c r="G339" s="100" t="str">
        <f t="shared" si="18"/>
        <v/>
      </c>
    </row>
    <row r="340" spans="1:7" s="2" customFormat="1" x14ac:dyDescent="0.25">
      <c r="A340" s="78" t="s">
        <v>1059</v>
      </c>
      <c r="B340" s="91" t="s">
        <v>1060</v>
      </c>
      <c r="C340" s="166" t="s">
        <v>1879</v>
      </c>
      <c r="D340" s="84" t="s">
        <v>1879</v>
      </c>
      <c r="E340" s="70"/>
      <c r="F340" s="100" t="str">
        <f t="shared" si="17"/>
        <v/>
      </c>
      <c r="G340" s="100" t="str">
        <f t="shared" si="18"/>
        <v/>
      </c>
    </row>
    <row r="341" spans="1:7" s="2" customFormat="1" x14ac:dyDescent="0.25">
      <c r="A341" s="78" t="s">
        <v>1061</v>
      </c>
      <c r="B341" s="91" t="s">
        <v>1062</v>
      </c>
      <c r="C341" s="166" t="s">
        <v>1879</v>
      </c>
      <c r="D341" s="84" t="s">
        <v>1879</v>
      </c>
      <c r="E341" s="70"/>
      <c r="F341" s="100" t="str">
        <f t="shared" si="17"/>
        <v/>
      </c>
      <c r="G341" s="100" t="str">
        <f t="shared" si="18"/>
        <v/>
      </c>
    </row>
    <row r="342" spans="1:7" s="2" customFormat="1" x14ac:dyDescent="0.25">
      <c r="A342" s="78" t="s">
        <v>1063</v>
      </c>
      <c r="B342" s="78" t="s">
        <v>1064</v>
      </c>
      <c r="C342" s="166" t="s">
        <v>1879</v>
      </c>
      <c r="D342" s="84" t="s">
        <v>1879</v>
      </c>
      <c r="F342" s="100" t="str">
        <f t="shared" si="17"/>
        <v/>
      </c>
      <c r="G342" s="100" t="str">
        <f t="shared" si="18"/>
        <v/>
      </c>
    </row>
    <row r="343" spans="1:7" s="2" customFormat="1" x14ac:dyDescent="0.25">
      <c r="A343" s="78" t="s">
        <v>1065</v>
      </c>
      <c r="B343" s="78" t="s">
        <v>1066</v>
      </c>
      <c r="C343" s="166" t="s">
        <v>1879</v>
      </c>
      <c r="D343" s="84" t="s">
        <v>1879</v>
      </c>
      <c r="F343" s="100" t="str">
        <f t="shared" si="17"/>
        <v/>
      </c>
      <c r="G343" s="100" t="str">
        <f t="shared" si="18"/>
        <v/>
      </c>
    </row>
    <row r="344" spans="1:7" s="2" customFormat="1" x14ac:dyDescent="0.25">
      <c r="A344" s="78" t="s">
        <v>1067</v>
      </c>
      <c r="B344" s="91" t="s">
        <v>1068</v>
      </c>
      <c r="C344" s="166" t="s">
        <v>1879</v>
      </c>
      <c r="D344" s="84" t="s">
        <v>1879</v>
      </c>
      <c r="E344" s="70"/>
      <c r="F344" s="100" t="str">
        <f t="shared" si="17"/>
        <v/>
      </c>
      <c r="G344" s="100" t="str">
        <f t="shared" si="18"/>
        <v/>
      </c>
    </row>
    <row r="345" spans="1:7" s="2" customFormat="1" x14ac:dyDescent="0.25">
      <c r="A345" s="78" t="s">
        <v>1069</v>
      </c>
      <c r="B345" s="78" t="s">
        <v>1016</v>
      </c>
      <c r="C345" s="166" t="s">
        <v>1879</v>
      </c>
      <c r="D345" s="84" t="s">
        <v>1879</v>
      </c>
      <c r="F345" s="100" t="str">
        <f t="shared" si="17"/>
        <v/>
      </c>
      <c r="G345" s="100" t="str">
        <f t="shared" si="18"/>
        <v/>
      </c>
    </row>
    <row r="346" spans="1:7" s="2" customFormat="1" x14ac:dyDescent="0.25">
      <c r="A346" s="78" t="s">
        <v>1070</v>
      </c>
      <c r="B346" s="91" t="s">
        <v>191</v>
      </c>
      <c r="C346" s="118">
        <f>SUM(C333:C345)</f>
        <v>0</v>
      </c>
      <c r="D346" s="78">
        <f>SUM(D333:D345)</f>
        <v>0</v>
      </c>
      <c r="E346" s="70"/>
      <c r="F346" s="164">
        <f>SUM(F333:F345)</f>
        <v>0</v>
      </c>
      <c r="G346" s="164">
        <f>SUM(G333:G345)</f>
        <v>0</v>
      </c>
    </row>
    <row r="347" spans="1:7" s="2" customFormat="1" x14ac:dyDescent="0.25">
      <c r="A347" s="78" t="s">
        <v>1071</v>
      </c>
      <c r="B347" s="82"/>
      <c r="C347" s="60"/>
      <c r="D347" s="65"/>
      <c r="E347" s="70"/>
      <c r="F347" s="149"/>
      <c r="G347" s="149"/>
    </row>
    <row r="348" spans="1:7" s="2" customFormat="1" x14ac:dyDescent="0.25">
      <c r="A348" s="78" t="s">
        <v>1072</v>
      </c>
      <c r="B348" s="82"/>
      <c r="C348" s="60"/>
      <c r="D348" s="65"/>
      <c r="E348" s="70"/>
      <c r="F348" s="149"/>
      <c r="G348" s="149"/>
    </row>
    <row r="349" spans="1:7" s="2" customFormat="1" x14ac:dyDescent="0.25">
      <c r="A349" s="78" t="s">
        <v>1073</v>
      </c>
    </row>
    <row r="350" spans="1:7" s="2" customFormat="1" x14ac:dyDescent="0.25">
      <c r="A350" s="78" t="s">
        <v>1074</v>
      </c>
    </row>
    <row r="351" spans="1:7" s="2" customFormat="1" x14ac:dyDescent="0.25">
      <c r="A351" s="78" t="s">
        <v>1075</v>
      </c>
      <c r="B351" s="82"/>
      <c r="C351" s="60"/>
      <c r="D351" s="65"/>
      <c r="E351" s="70"/>
      <c r="F351" s="149"/>
      <c r="G351" s="149"/>
    </row>
    <row r="352" spans="1:7" s="2" customFormat="1" x14ac:dyDescent="0.25">
      <c r="A352" s="78" t="s">
        <v>1076</v>
      </c>
      <c r="B352" s="82"/>
      <c r="C352" s="60"/>
      <c r="D352" s="65"/>
      <c r="E352" s="70"/>
      <c r="F352" s="149"/>
      <c r="G352" s="149"/>
    </row>
    <row r="353" spans="1:7" s="2" customFormat="1" x14ac:dyDescent="0.25">
      <c r="A353" s="78" t="s">
        <v>1077</v>
      </c>
      <c r="B353" s="82"/>
      <c r="C353" s="60"/>
      <c r="D353" s="65"/>
      <c r="E353" s="70"/>
      <c r="F353" s="149"/>
      <c r="G353" s="149"/>
    </row>
    <row r="354" spans="1:7" s="2" customFormat="1" x14ac:dyDescent="0.25">
      <c r="A354" s="78" t="s">
        <v>1078</v>
      </c>
      <c r="B354" s="82"/>
      <c r="C354" s="60"/>
      <c r="D354" s="65"/>
      <c r="E354" s="70"/>
      <c r="F354" s="149"/>
      <c r="G354" s="149"/>
    </row>
    <row r="355" spans="1:7" s="2" customFormat="1" x14ac:dyDescent="0.25">
      <c r="A355" s="78" t="s">
        <v>1079</v>
      </c>
      <c r="B355" s="82"/>
      <c r="C355" s="65"/>
      <c r="D355" s="65"/>
      <c r="E355" s="70"/>
      <c r="F355" s="70"/>
      <c r="G355" s="70"/>
    </row>
    <row r="356" spans="1:7" s="2" customFormat="1" x14ac:dyDescent="0.25">
      <c r="A356" s="78" t="s">
        <v>1080</v>
      </c>
      <c r="B356" s="82"/>
      <c r="C356" s="65"/>
      <c r="D356" s="65"/>
      <c r="E356" s="70"/>
      <c r="F356" s="70"/>
      <c r="G356" s="70"/>
    </row>
    <row r="357" spans="1:7" s="2" customFormat="1" x14ac:dyDescent="0.25">
      <c r="A357" s="88"/>
      <c r="B357" s="88" t="s">
        <v>1081</v>
      </c>
      <c r="C357" s="88" t="s">
        <v>151</v>
      </c>
      <c r="D357" s="88" t="s">
        <v>996</v>
      </c>
      <c r="E357" s="88"/>
      <c r="F357" s="88" t="s">
        <v>674</v>
      </c>
      <c r="G357" s="88" t="s">
        <v>997</v>
      </c>
    </row>
    <row r="358" spans="1:7" s="2" customFormat="1" x14ac:dyDescent="0.25">
      <c r="A358" s="78" t="s">
        <v>1082</v>
      </c>
      <c r="B358" s="91" t="s">
        <v>1083</v>
      </c>
      <c r="C358" s="166" t="s">
        <v>1879</v>
      </c>
      <c r="D358" s="84" t="s">
        <v>1879</v>
      </c>
      <c r="E358" s="70"/>
      <c r="F358" s="100" t="str">
        <f>IF($C$365=0,"",IF(C358="[For completion]","",C358/$C$365))</f>
        <v/>
      </c>
      <c r="G358" s="100" t="str">
        <f>IF($D$365=0,"",IF(D358="[For completion]","",D358/$D$365))</f>
        <v/>
      </c>
    </row>
    <row r="359" spans="1:7" s="2" customFormat="1" x14ac:dyDescent="0.25">
      <c r="A359" s="78" t="s">
        <v>1084</v>
      </c>
      <c r="B359" s="165" t="s">
        <v>1085</v>
      </c>
      <c r="C359" s="166" t="s">
        <v>1879</v>
      </c>
      <c r="D359" s="84" t="s">
        <v>1879</v>
      </c>
      <c r="E359" s="70"/>
      <c r="F359" s="100" t="str">
        <f t="shared" ref="F359:F364" si="19">IF($C$365=0,"",IF(C359="[For completion]","",C359/$C$365))</f>
        <v/>
      </c>
      <c r="G359" s="100" t="str">
        <f t="shared" ref="G359:G364" si="20">IF($D$365=0,"",IF(D359="[For completion]","",D359/$D$365))</f>
        <v/>
      </c>
    </row>
    <row r="360" spans="1:7" s="2" customFormat="1" x14ac:dyDescent="0.25">
      <c r="A360" s="78" t="s">
        <v>1086</v>
      </c>
      <c r="B360" s="91" t="s">
        <v>1087</v>
      </c>
      <c r="C360" s="166" t="s">
        <v>1879</v>
      </c>
      <c r="D360" s="84" t="s">
        <v>1879</v>
      </c>
      <c r="E360" s="70"/>
      <c r="F360" s="100" t="str">
        <f t="shared" si="19"/>
        <v/>
      </c>
      <c r="G360" s="100" t="str">
        <f t="shared" si="20"/>
        <v/>
      </c>
    </row>
    <row r="361" spans="1:7" s="2" customFormat="1" x14ac:dyDescent="0.25">
      <c r="A361" s="78" t="s">
        <v>1088</v>
      </c>
      <c r="B361" s="91" t="s">
        <v>1089</v>
      </c>
      <c r="C361" s="166" t="s">
        <v>1879</v>
      </c>
      <c r="D361" s="84" t="s">
        <v>1879</v>
      </c>
      <c r="E361" s="70"/>
      <c r="F361" s="100" t="str">
        <f t="shared" si="19"/>
        <v/>
      </c>
      <c r="G361" s="100" t="str">
        <f t="shared" si="20"/>
        <v/>
      </c>
    </row>
    <row r="362" spans="1:7" s="2" customFormat="1" x14ac:dyDescent="0.25">
      <c r="A362" s="78" t="s">
        <v>1090</v>
      </c>
      <c r="B362" s="91" t="s">
        <v>1091</v>
      </c>
      <c r="C362" s="166" t="s">
        <v>1879</v>
      </c>
      <c r="D362" s="84" t="s">
        <v>1879</v>
      </c>
      <c r="E362" s="70"/>
      <c r="F362" s="100" t="str">
        <f t="shared" si="19"/>
        <v/>
      </c>
      <c r="G362" s="100" t="str">
        <f t="shared" si="20"/>
        <v/>
      </c>
    </row>
    <row r="363" spans="1:7" s="2" customFormat="1" x14ac:dyDescent="0.25">
      <c r="A363" s="78" t="s">
        <v>1092</v>
      </c>
      <c r="B363" s="91" t="s">
        <v>1093</v>
      </c>
      <c r="C363" s="166" t="s">
        <v>1879</v>
      </c>
      <c r="D363" s="84" t="s">
        <v>1879</v>
      </c>
      <c r="E363" s="70"/>
      <c r="F363" s="100" t="str">
        <f t="shared" si="19"/>
        <v/>
      </c>
      <c r="G363" s="100" t="str">
        <f t="shared" si="20"/>
        <v/>
      </c>
    </row>
    <row r="364" spans="1:7" s="2" customFormat="1" x14ac:dyDescent="0.25">
      <c r="A364" s="78" t="s">
        <v>1094</v>
      </c>
      <c r="B364" s="91" t="s">
        <v>549</v>
      </c>
      <c r="C364" s="166" t="s">
        <v>1879</v>
      </c>
      <c r="D364" s="84" t="s">
        <v>1879</v>
      </c>
      <c r="E364" s="70"/>
      <c r="F364" s="100" t="str">
        <f t="shared" si="19"/>
        <v/>
      </c>
      <c r="G364" s="100" t="str">
        <f t="shared" si="20"/>
        <v/>
      </c>
    </row>
    <row r="365" spans="1:7" s="2" customFormat="1" x14ac:dyDescent="0.25">
      <c r="A365" s="78" t="s">
        <v>1095</v>
      </c>
      <c r="B365" s="91" t="s">
        <v>191</v>
      </c>
      <c r="C365" s="118">
        <f>SUM(C358:C364)</f>
        <v>0</v>
      </c>
      <c r="D365" s="78">
        <f>SUM(D358:D364)</f>
        <v>0</v>
      </c>
      <c r="E365" s="70"/>
      <c r="F365" s="164">
        <f>SUM(F358:F364)</f>
        <v>0</v>
      </c>
      <c r="G365" s="164">
        <f>SUM(G358:G364)</f>
        <v>0</v>
      </c>
    </row>
    <row r="366" spans="1:7" s="2" customFormat="1" x14ac:dyDescent="0.25">
      <c r="A366" s="78" t="s">
        <v>1096</v>
      </c>
      <c r="B366" s="82"/>
      <c r="C366" s="65"/>
      <c r="D366" s="65"/>
      <c r="E366" s="70"/>
      <c r="F366" s="70"/>
      <c r="G366" s="70"/>
    </row>
    <row r="367" spans="1:7" s="2" customFormat="1" x14ac:dyDescent="0.25">
      <c r="A367" s="88"/>
      <c r="B367" s="88" t="s">
        <v>1097</v>
      </c>
      <c r="C367" s="88" t="s">
        <v>151</v>
      </c>
      <c r="D367" s="88" t="s">
        <v>996</v>
      </c>
      <c r="E367" s="88"/>
      <c r="F367" s="88" t="s">
        <v>674</v>
      </c>
      <c r="G367" s="88" t="s">
        <v>997</v>
      </c>
    </row>
    <row r="368" spans="1:7" s="2" customFormat="1" x14ac:dyDescent="0.25">
      <c r="A368" s="78" t="s">
        <v>1098</v>
      </c>
      <c r="B368" s="91" t="s">
        <v>1099</v>
      </c>
      <c r="C368" s="166" t="s">
        <v>1879</v>
      </c>
      <c r="D368" s="84" t="s">
        <v>1879</v>
      </c>
      <c r="E368" s="70"/>
      <c r="F368" s="100" t="str">
        <f>IF($C$372=0,"",IF(C368="[For completion]","",C368/$C$372))</f>
        <v/>
      </c>
      <c r="G368" s="100" t="str">
        <f>IF($D$372=0,"",IF(D368="[For completion]","",D368/$D$372))</f>
        <v/>
      </c>
    </row>
    <row r="369" spans="1:7" s="2" customFormat="1" x14ac:dyDescent="0.25">
      <c r="A369" s="78" t="s">
        <v>1100</v>
      </c>
      <c r="B369" s="165" t="s">
        <v>1101</v>
      </c>
      <c r="C369" s="166" t="s">
        <v>1879</v>
      </c>
      <c r="D369" s="84" t="s">
        <v>1879</v>
      </c>
      <c r="E369" s="70"/>
      <c r="F369" s="100" t="str">
        <f>IF($C$372=0,"",IF(C369="[For completion]","",C369/$C$372))</f>
        <v/>
      </c>
      <c r="G369" s="100" t="str">
        <f>IF($D$372=0,"",IF(D369="[For completion]","",D369/$D$372))</f>
        <v/>
      </c>
    </row>
    <row r="370" spans="1:7" s="2" customFormat="1" x14ac:dyDescent="0.25">
      <c r="A370" s="78" t="s">
        <v>1102</v>
      </c>
      <c r="B370" s="91" t="s">
        <v>549</v>
      </c>
      <c r="C370" s="166" t="s">
        <v>1879</v>
      </c>
      <c r="D370" s="84" t="s">
        <v>1879</v>
      </c>
      <c r="E370" s="70"/>
      <c r="F370" s="100" t="str">
        <f>IF($C$372=0,"",IF(C370="[For completion]","",C370/$C$372))</f>
        <v/>
      </c>
      <c r="G370" s="100" t="str">
        <f>IF($D$372=0,"",IF(D370="[For completion]","",D370/$D$372))</f>
        <v/>
      </c>
    </row>
    <row r="371" spans="1:7" s="2" customFormat="1" x14ac:dyDescent="0.25">
      <c r="A371" s="78" t="s">
        <v>1103</v>
      </c>
      <c r="B371" s="78" t="s">
        <v>1016</v>
      </c>
      <c r="C371" s="166" t="s">
        <v>1879</v>
      </c>
      <c r="D371" s="84" t="s">
        <v>1879</v>
      </c>
      <c r="E371" s="70"/>
      <c r="F371" s="100" t="str">
        <f>IF($C$372=0,"",IF(C371="[For completion]","",C371/$C$372))</f>
        <v/>
      </c>
      <c r="G371" s="100" t="str">
        <f>IF($D$372=0,"",IF(D371="[For completion]","",D371/$D$372))</f>
        <v/>
      </c>
    </row>
    <row r="372" spans="1:7" s="2" customFormat="1" x14ac:dyDescent="0.25">
      <c r="A372" s="78" t="s">
        <v>1104</v>
      </c>
      <c r="B372" s="91" t="s">
        <v>191</v>
      </c>
      <c r="C372" s="118">
        <f>SUM(C368:C371)</f>
        <v>0</v>
      </c>
      <c r="D372" s="78">
        <f>SUM(D368:D371)</f>
        <v>0</v>
      </c>
      <c r="E372" s="70"/>
      <c r="F372" s="164">
        <f>SUM(F368:F371)</f>
        <v>0</v>
      </c>
      <c r="G372" s="164">
        <f>SUM(G368:G371)</f>
        <v>0</v>
      </c>
    </row>
    <row r="373" spans="1:7" s="2" customFormat="1" x14ac:dyDescent="0.25">
      <c r="A373" s="78" t="s">
        <v>1105</v>
      </c>
      <c r="B373" s="82"/>
      <c r="C373" s="65"/>
      <c r="D373" s="65"/>
      <c r="E373" s="70"/>
      <c r="F373" s="70"/>
      <c r="G373" s="70"/>
    </row>
    <row r="374" spans="1:7" s="2" customFormat="1" ht="15" customHeight="1" x14ac:dyDescent="0.25">
      <c r="A374" s="88"/>
      <c r="B374" s="88" t="s">
        <v>1368</v>
      </c>
      <c r="C374" s="88" t="s">
        <v>1106</v>
      </c>
      <c r="D374" s="88" t="s">
        <v>1107</v>
      </c>
      <c r="E374" s="88"/>
      <c r="F374" s="88" t="s">
        <v>1108</v>
      </c>
      <c r="G374" s="88" t="s">
        <v>1109</v>
      </c>
    </row>
    <row r="375" spans="1:7" s="2" customFormat="1" x14ac:dyDescent="0.25">
      <c r="A375" s="78" t="s">
        <v>1110</v>
      </c>
      <c r="B375" s="91" t="s">
        <v>1083</v>
      </c>
      <c r="C375" s="166" t="s">
        <v>1879</v>
      </c>
      <c r="D375" s="166" t="s">
        <v>1879</v>
      </c>
      <c r="E375" s="62"/>
      <c r="F375" s="166" t="s">
        <v>1879</v>
      </c>
      <c r="G375" s="166" t="s">
        <v>1879</v>
      </c>
    </row>
    <row r="376" spans="1:7" s="2" customFormat="1" x14ac:dyDescent="0.25">
      <c r="A376" s="78" t="s">
        <v>1111</v>
      </c>
      <c r="B376" s="91" t="s">
        <v>1085</v>
      </c>
      <c r="C376" s="166" t="s">
        <v>1879</v>
      </c>
      <c r="D376" s="166" t="s">
        <v>1879</v>
      </c>
      <c r="E376" s="62"/>
      <c r="F376" s="166" t="s">
        <v>1879</v>
      </c>
      <c r="G376" s="166" t="s">
        <v>1879</v>
      </c>
    </row>
    <row r="377" spans="1:7" s="2" customFormat="1" x14ac:dyDescent="0.25">
      <c r="A377" s="78" t="s">
        <v>1112</v>
      </c>
      <c r="B377" s="91" t="s">
        <v>1087</v>
      </c>
      <c r="C377" s="166" t="s">
        <v>1879</v>
      </c>
      <c r="D377" s="166" t="s">
        <v>1879</v>
      </c>
      <c r="E377" s="62"/>
      <c r="F377" s="166" t="s">
        <v>1879</v>
      </c>
      <c r="G377" s="166" t="s">
        <v>1879</v>
      </c>
    </row>
    <row r="378" spans="1:7" s="2" customFormat="1" x14ac:dyDescent="0.25">
      <c r="A378" s="78" t="s">
        <v>1113</v>
      </c>
      <c r="B378" s="91" t="s">
        <v>1089</v>
      </c>
      <c r="C378" s="166" t="s">
        <v>1879</v>
      </c>
      <c r="D378" s="166" t="s">
        <v>1879</v>
      </c>
      <c r="E378" s="62"/>
      <c r="F378" s="166" t="s">
        <v>1879</v>
      </c>
      <c r="G378" s="166" t="s">
        <v>1879</v>
      </c>
    </row>
    <row r="379" spans="1:7" s="2" customFormat="1" x14ac:dyDescent="0.25">
      <c r="A379" s="78" t="s">
        <v>1114</v>
      </c>
      <c r="B379" s="91" t="s">
        <v>1091</v>
      </c>
      <c r="C379" s="166" t="s">
        <v>1879</v>
      </c>
      <c r="D379" s="166" t="s">
        <v>1879</v>
      </c>
      <c r="E379" s="62"/>
      <c r="F379" s="166" t="s">
        <v>1879</v>
      </c>
      <c r="G379" s="166" t="s">
        <v>1879</v>
      </c>
    </row>
    <row r="380" spans="1:7" s="2" customFormat="1" x14ac:dyDescent="0.25">
      <c r="A380" s="78" t="s">
        <v>1115</v>
      </c>
      <c r="B380" s="91" t="s">
        <v>1093</v>
      </c>
      <c r="C380" s="166" t="s">
        <v>1879</v>
      </c>
      <c r="D380" s="166" t="s">
        <v>1879</v>
      </c>
      <c r="E380" s="62"/>
      <c r="F380" s="166" t="s">
        <v>1879</v>
      </c>
      <c r="G380" s="166" t="s">
        <v>1879</v>
      </c>
    </row>
    <row r="381" spans="1:7" s="2" customFormat="1" x14ac:dyDescent="0.25">
      <c r="A381" s="78" t="s">
        <v>1116</v>
      </c>
      <c r="B381" s="91" t="s">
        <v>549</v>
      </c>
      <c r="C381" s="166" t="s">
        <v>1879</v>
      </c>
      <c r="D381" s="166" t="s">
        <v>1879</v>
      </c>
      <c r="E381" s="62"/>
      <c r="F381" s="166" t="s">
        <v>1879</v>
      </c>
      <c r="G381" s="166" t="s">
        <v>1879</v>
      </c>
    </row>
    <row r="382" spans="1:7" s="2" customFormat="1" x14ac:dyDescent="0.25">
      <c r="A382" s="78" t="s">
        <v>1117</v>
      </c>
      <c r="B382" s="91" t="s">
        <v>191</v>
      </c>
      <c r="C382" s="118">
        <f>SUM(C375:C381)</f>
        <v>0</v>
      </c>
      <c r="D382" s="118">
        <f>SUM(D375:D381)</f>
        <v>0</v>
      </c>
      <c r="E382" s="62"/>
      <c r="F382" s="166"/>
      <c r="G382" s="145"/>
    </row>
    <row r="383" spans="1:7" s="2" customFormat="1" x14ac:dyDescent="0.25">
      <c r="A383" s="78" t="s">
        <v>1118</v>
      </c>
      <c r="B383" s="91" t="s">
        <v>1119</v>
      </c>
      <c r="C383" s="65"/>
      <c r="D383" s="65"/>
      <c r="E383" s="62"/>
      <c r="F383" s="166" t="s">
        <v>115</v>
      </c>
      <c r="G383" s="100" t="str">
        <f>IF($D$393=0,"",IF(D382="[For completion]","",D382/$D$393))</f>
        <v/>
      </c>
    </row>
    <row r="384" spans="1:7" s="2" customFormat="1" hidden="1" x14ac:dyDescent="0.25">
      <c r="A384" s="78" t="s">
        <v>1120</v>
      </c>
      <c r="B384" s="65"/>
      <c r="C384" s="65"/>
      <c r="D384" s="65"/>
      <c r="E384" s="65"/>
      <c r="F384" s="65"/>
      <c r="G384" s="145" t="str">
        <f>IF($D$393=0,"",IF(D383="[For completion]","",D383/$D$393))</f>
        <v/>
      </c>
    </row>
    <row r="385" spans="1:7" s="2" customFormat="1" hidden="1" x14ac:dyDescent="0.25">
      <c r="A385" s="78" t="s">
        <v>1121</v>
      </c>
      <c r="B385" s="82"/>
      <c r="C385" s="60"/>
      <c r="D385" s="65"/>
      <c r="E385" s="62"/>
      <c r="F385" s="145"/>
      <c r="G385" s="145" t="str">
        <f t="shared" ref="G385:G393" si="21">IF($D$393=0,"",IF(D385="[For completion]","",D385/$D$393))</f>
        <v/>
      </c>
    </row>
    <row r="386" spans="1:7" s="2" customFormat="1" hidden="1" x14ac:dyDescent="0.25">
      <c r="A386" s="78" t="s">
        <v>1122</v>
      </c>
      <c r="B386" s="82"/>
      <c r="C386" s="60"/>
      <c r="D386" s="65"/>
      <c r="E386" s="62"/>
      <c r="F386" s="145"/>
      <c r="G386" s="145" t="str">
        <f t="shared" si="21"/>
        <v/>
      </c>
    </row>
    <row r="387" spans="1:7" s="2" customFormat="1" hidden="1" x14ac:dyDescent="0.25">
      <c r="A387" s="78" t="s">
        <v>1123</v>
      </c>
      <c r="B387" s="82"/>
      <c r="C387" s="60"/>
      <c r="D387" s="65"/>
      <c r="E387" s="62"/>
      <c r="F387" s="145"/>
      <c r="G387" s="145" t="str">
        <f t="shared" si="21"/>
        <v/>
      </c>
    </row>
    <row r="388" spans="1:7" s="2" customFormat="1" hidden="1" x14ac:dyDescent="0.25">
      <c r="A388" s="78" t="s">
        <v>1124</v>
      </c>
      <c r="B388" s="82"/>
      <c r="C388" s="60"/>
      <c r="D388" s="65"/>
      <c r="E388" s="62"/>
      <c r="F388" s="145"/>
      <c r="G388" s="145" t="str">
        <f t="shared" si="21"/>
        <v/>
      </c>
    </row>
    <row r="389" spans="1:7" s="2" customFormat="1" hidden="1" x14ac:dyDescent="0.25">
      <c r="A389" s="78" t="s">
        <v>1125</v>
      </c>
      <c r="B389" s="82"/>
      <c r="C389" s="60"/>
      <c r="D389" s="65"/>
      <c r="E389" s="62"/>
      <c r="F389" s="145"/>
      <c r="G389" s="145" t="str">
        <f t="shared" si="21"/>
        <v/>
      </c>
    </row>
    <row r="390" spans="1:7" s="2" customFormat="1" hidden="1" x14ac:dyDescent="0.25">
      <c r="A390" s="78" t="s">
        <v>1126</v>
      </c>
      <c r="B390" s="82"/>
      <c r="C390" s="60"/>
      <c r="D390" s="65"/>
      <c r="E390" s="62"/>
      <c r="F390" s="145"/>
      <c r="G390" s="145" t="str">
        <f t="shared" si="21"/>
        <v/>
      </c>
    </row>
    <row r="391" spans="1:7" s="2" customFormat="1" hidden="1" x14ac:dyDescent="0.25">
      <c r="A391" s="78" t="s">
        <v>1127</v>
      </c>
      <c r="B391" s="82"/>
      <c r="C391" s="60"/>
      <c r="D391" s="65"/>
      <c r="E391" s="62"/>
      <c r="F391" s="145"/>
      <c r="G391" s="145" t="str">
        <f t="shared" si="21"/>
        <v/>
      </c>
    </row>
    <row r="392" spans="1:7" s="2" customFormat="1" hidden="1" x14ac:dyDescent="0.25">
      <c r="A392" s="78" t="s">
        <v>1128</v>
      </c>
      <c r="B392" s="82"/>
      <c r="C392" s="60"/>
      <c r="D392" s="65"/>
      <c r="E392" s="62"/>
      <c r="F392" s="145"/>
      <c r="G392" s="145" t="str">
        <f t="shared" si="21"/>
        <v/>
      </c>
    </row>
    <row r="393" spans="1:7" s="2" customFormat="1" hidden="1" x14ac:dyDescent="0.25">
      <c r="A393" s="78" t="s">
        <v>1129</v>
      </c>
      <c r="B393" s="82"/>
      <c r="C393" s="60"/>
      <c r="D393" s="65"/>
      <c r="E393" s="62"/>
      <c r="F393" s="145"/>
      <c r="G393" s="145" t="str">
        <f t="shared" si="21"/>
        <v/>
      </c>
    </row>
    <row r="394" spans="1:7" s="2" customFormat="1" hidden="1" x14ac:dyDescent="0.25">
      <c r="A394" s="78" t="s">
        <v>1130</v>
      </c>
      <c r="B394" s="65"/>
      <c r="C394" s="95"/>
      <c r="D394" s="65"/>
      <c r="E394" s="62"/>
      <c r="F394" s="62"/>
      <c r="G394" s="62"/>
    </row>
    <row r="395" spans="1:7" s="2" customFormat="1" hidden="1" x14ac:dyDescent="0.25">
      <c r="A395" s="78" t="s">
        <v>1131</v>
      </c>
      <c r="B395" s="65"/>
      <c r="C395" s="95"/>
      <c r="D395" s="65"/>
      <c r="E395" s="62"/>
      <c r="F395" s="62"/>
      <c r="G395" s="62"/>
    </row>
    <row r="396" spans="1:7" s="2" customFormat="1" hidden="1" x14ac:dyDescent="0.25">
      <c r="A396" s="78" t="s">
        <v>1132</v>
      </c>
      <c r="B396" s="65"/>
      <c r="C396" s="95"/>
      <c r="D396" s="65"/>
      <c r="E396" s="62"/>
      <c r="F396" s="62"/>
      <c r="G396" s="62"/>
    </row>
    <row r="397" spans="1:7" s="2" customFormat="1" hidden="1" x14ac:dyDescent="0.25">
      <c r="A397" s="78" t="s">
        <v>1133</v>
      </c>
      <c r="B397" s="65"/>
      <c r="C397" s="95"/>
      <c r="D397" s="65"/>
      <c r="E397" s="62"/>
      <c r="F397" s="62"/>
      <c r="G397" s="62"/>
    </row>
    <row r="398" spans="1:7" s="2" customFormat="1" hidden="1" x14ac:dyDescent="0.25">
      <c r="A398" s="78" t="s">
        <v>1134</v>
      </c>
      <c r="B398" s="65"/>
      <c r="C398" s="95"/>
      <c r="D398" s="65"/>
      <c r="E398" s="62"/>
      <c r="F398" s="62"/>
      <c r="G398" s="62"/>
    </row>
    <row r="399" spans="1:7" s="2" customFormat="1" hidden="1" x14ac:dyDescent="0.25">
      <c r="A399" s="78" t="s">
        <v>1135</v>
      </c>
      <c r="B399" s="65"/>
      <c r="C399" s="95"/>
      <c r="D399" s="65"/>
      <c r="E399" s="62"/>
      <c r="F399" s="62"/>
      <c r="G399" s="62"/>
    </row>
    <row r="400" spans="1:7" s="2" customFormat="1" hidden="1" x14ac:dyDescent="0.25">
      <c r="A400" s="78" t="s">
        <v>1136</v>
      </c>
      <c r="B400" s="65"/>
      <c r="C400" s="95"/>
      <c r="D400" s="65"/>
      <c r="E400" s="62"/>
      <c r="F400" s="62"/>
      <c r="G400" s="62"/>
    </row>
    <row r="401" spans="1:7" s="2" customFormat="1" hidden="1" x14ac:dyDescent="0.25">
      <c r="A401" s="78" t="s">
        <v>1137</v>
      </c>
      <c r="B401" s="65"/>
      <c r="C401" s="95"/>
      <c r="D401" s="65"/>
      <c r="E401" s="62"/>
      <c r="F401" s="62"/>
      <c r="G401" s="62"/>
    </row>
    <row r="402" spans="1:7" s="2" customFormat="1" hidden="1" x14ac:dyDescent="0.25">
      <c r="A402" s="78" t="s">
        <v>1138</v>
      </c>
      <c r="B402" s="65"/>
      <c r="C402" s="95"/>
      <c r="D402" s="65"/>
      <c r="E402" s="62"/>
      <c r="F402" s="62"/>
      <c r="G402" s="62"/>
    </row>
    <row r="403" spans="1:7" s="2" customFormat="1" hidden="1" x14ac:dyDescent="0.25">
      <c r="A403" s="78" t="s">
        <v>1139</v>
      </c>
      <c r="B403" s="65"/>
      <c r="C403" s="95"/>
      <c r="D403" s="65"/>
      <c r="E403" s="62"/>
      <c r="F403" s="62"/>
      <c r="G403" s="62"/>
    </row>
    <row r="404" spans="1:7" s="2" customFormat="1" hidden="1" x14ac:dyDescent="0.25">
      <c r="A404" s="78" t="s">
        <v>1140</v>
      </c>
      <c r="B404" s="65"/>
      <c r="C404" s="95"/>
      <c r="D404" s="65"/>
      <c r="E404" s="62"/>
      <c r="F404" s="62"/>
      <c r="G404" s="62"/>
    </row>
    <row r="405" spans="1:7" s="2" customFormat="1" hidden="1" x14ac:dyDescent="0.25">
      <c r="A405" s="78" t="s">
        <v>1141</v>
      </c>
      <c r="B405" s="65"/>
      <c r="C405" s="95"/>
      <c r="D405" s="65"/>
      <c r="E405" s="62"/>
      <c r="F405" s="62"/>
      <c r="G405" s="62"/>
    </row>
    <row r="406" spans="1:7" s="2" customFormat="1" hidden="1" x14ac:dyDescent="0.25">
      <c r="A406" s="78" t="s">
        <v>1142</v>
      </c>
      <c r="B406" s="65"/>
      <c r="C406" s="95"/>
      <c r="D406" s="65"/>
      <c r="E406" s="62"/>
      <c r="F406" s="62"/>
      <c r="G406" s="62"/>
    </row>
    <row r="407" spans="1:7" s="2" customFormat="1" hidden="1" x14ac:dyDescent="0.25">
      <c r="A407" s="78" t="s">
        <v>1143</v>
      </c>
      <c r="B407" s="65"/>
      <c r="C407" s="95"/>
      <c r="D407" s="65"/>
      <c r="E407" s="62"/>
      <c r="F407" s="62"/>
      <c r="G407" s="62"/>
    </row>
    <row r="408" spans="1:7" s="2" customFormat="1" hidden="1" x14ac:dyDescent="0.25">
      <c r="A408" s="78" t="s">
        <v>1144</v>
      </c>
      <c r="B408" s="65"/>
      <c r="C408" s="95"/>
      <c r="D408" s="65"/>
      <c r="E408" s="62"/>
      <c r="F408" s="62"/>
      <c r="G408" s="62"/>
    </row>
    <row r="409" spans="1:7" s="2" customFormat="1" hidden="1" x14ac:dyDescent="0.25">
      <c r="A409" s="78" t="s">
        <v>1145</v>
      </c>
      <c r="B409" s="65"/>
      <c r="C409" s="95"/>
      <c r="D409" s="65"/>
      <c r="E409" s="62"/>
      <c r="F409" s="62"/>
      <c r="G409" s="62"/>
    </row>
    <row r="410" spans="1:7" s="2" customFormat="1" hidden="1" x14ac:dyDescent="0.25">
      <c r="A410" s="78" t="s">
        <v>1146</v>
      </c>
      <c r="B410" s="65"/>
      <c r="C410" s="95"/>
      <c r="D410" s="65"/>
      <c r="E410" s="62"/>
      <c r="F410" s="62"/>
      <c r="G410" s="62"/>
    </row>
    <row r="411" spans="1:7" s="2" customFormat="1" hidden="1" x14ac:dyDescent="0.25">
      <c r="A411" s="78" t="s">
        <v>1147</v>
      </c>
      <c r="B411" s="65"/>
      <c r="C411" s="95"/>
      <c r="D411" s="65"/>
      <c r="E411" s="62"/>
      <c r="F411" s="62"/>
      <c r="G411" s="62"/>
    </row>
    <row r="412" spans="1:7" s="2" customFormat="1" hidden="1" x14ac:dyDescent="0.25">
      <c r="A412" s="78" t="s">
        <v>1148</v>
      </c>
      <c r="B412" s="65"/>
      <c r="C412" s="95"/>
      <c r="D412" s="65"/>
      <c r="E412" s="62"/>
      <c r="F412" s="62"/>
      <c r="G412" s="62"/>
    </row>
    <row r="413" spans="1:7" s="2" customFormat="1" hidden="1" x14ac:dyDescent="0.25">
      <c r="A413" s="78" t="s">
        <v>1149</v>
      </c>
      <c r="B413" s="65"/>
      <c r="C413" s="95"/>
      <c r="D413" s="65"/>
      <c r="E413" s="62"/>
      <c r="F413" s="62"/>
      <c r="G413" s="62"/>
    </row>
    <row r="414" spans="1:7" s="2" customFormat="1" hidden="1" x14ac:dyDescent="0.25">
      <c r="A414" s="78" t="s">
        <v>1150</v>
      </c>
      <c r="B414" s="65"/>
      <c r="C414" s="95"/>
      <c r="D414" s="65"/>
      <c r="E414" s="62"/>
      <c r="F414" s="62"/>
      <c r="G414" s="62"/>
    </row>
    <row r="415" spans="1:7" s="2" customFormat="1" hidden="1" x14ac:dyDescent="0.25">
      <c r="A415" s="78" t="s">
        <v>1151</v>
      </c>
      <c r="B415" s="65"/>
      <c r="C415" s="95"/>
      <c r="D415" s="65"/>
      <c r="E415" s="62"/>
      <c r="F415" s="62"/>
      <c r="G415" s="62"/>
    </row>
    <row r="416" spans="1:7" s="2" customFormat="1" hidden="1" x14ac:dyDescent="0.25">
      <c r="A416" s="78" t="s">
        <v>1152</v>
      </c>
      <c r="B416" s="65"/>
      <c r="C416" s="95"/>
      <c r="D416" s="65"/>
      <c r="E416" s="62"/>
      <c r="F416" s="62"/>
      <c r="G416" s="62"/>
    </row>
    <row r="417" spans="1:7" s="2" customFormat="1" hidden="1" x14ac:dyDescent="0.25">
      <c r="A417" s="78" t="s">
        <v>1153</v>
      </c>
      <c r="B417" s="65"/>
      <c r="C417" s="95"/>
      <c r="D417" s="65"/>
      <c r="E417" s="62"/>
      <c r="F417" s="62"/>
      <c r="G417" s="62"/>
    </row>
    <row r="418" spans="1:7" s="2" customFormat="1" hidden="1" x14ac:dyDescent="0.25">
      <c r="A418" s="78" t="s">
        <v>1154</v>
      </c>
      <c r="B418" s="65"/>
      <c r="C418" s="95"/>
      <c r="D418" s="65"/>
      <c r="E418" s="62"/>
      <c r="F418" s="62"/>
      <c r="G418" s="62"/>
    </row>
    <row r="419" spans="1:7" s="2" customFormat="1" hidden="1" x14ac:dyDescent="0.25">
      <c r="A419" s="78" t="s">
        <v>1155</v>
      </c>
      <c r="B419" s="65"/>
      <c r="C419" s="95"/>
      <c r="D419" s="65"/>
      <c r="E419" s="62"/>
      <c r="F419" s="62"/>
      <c r="G419" s="62"/>
    </row>
    <row r="420" spans="1:7" s="2" customFormat="1" hidden="1" x14ac:dyDescent="0.25">
      <c r="A420" s="78" t="s">
        <v>1156</v>
      </c>
      <c r="B420" s="65"/>
      <c r="C420" s="95"/>
      <c r="D420" s="65"/>
      <c r="E420" s="62"/>
      <c r="F420" s="62"/>
      <c r="G420" s="62"/>
    </row>
    <row r="421" spans="1:7" s="2" customFormat="1" hidden="1" x14ac:dyDescent="0.25">
      <c r="A421" s="78" t="s">
        <v>1157</v>
      </c>
      <c r="B421" s="65"/>
      <c r="C421" s="95"/>
      <c r="D421" s="65"/>
      <c r="E421" s="62"/>
      <c r="F421" s="62"/>
      <c r="G421" s="62"/>
    </row>
    <row r="422" spans="1:7" s="2" customFormat="1" hidden="1" x14ac:dyDescent="0.25">
      <c r="A422" s="78" t="s">
        <v>1158</v>
      </c>
      <c r="B422" s="65"/>
      <c r="C422" s="95"/>
      <c r="D422" s="65"/>
      <c r="E422" s="62"/>
      <c r="F422" s="62"/>
      <c r="G422" s="62"/>
    </row>
    <row r="423" spans="1:7" ht="18.75" x14ac:dyDescent="0.25">
      <c r="A423" s="157"/>
      <c r="B423" s="167" t="s">
        <v>637</v>
      </c>
      <c r="C423" s="157"/>
      <c r="D423" s="157"/>
      <c r="E423" s="157"/>
      <c r="F423" s="159"/>
      <c r="G423" s="159"/>
    </row>
    <row r="424" spans="1:7" ht="15" customHeight="1" x14ac:dyDescent="0.25">
      <c r="A424" s="87"/>
      <c r="B424" s="87" t="s">
        <v>1159</v>
      </c>
      <c r="C424" s="87" t="s">
        <v>870</v>
      </c>
      <c r="D424" s="87" t="s">
        <v>871</v>
      </c>
      <c r="E424" s="87"/>
      <c r="F424" s="87" t="s">
        <v>675</v>
      </c>
      <c r="G424" s="87" t="s">
        <v>872</v>
      </c>
    </row>
    <row r="425" spans="1:7" x14ac:dyDescent="0.25">
      <c r="A425" s="78" t="s">
        <v>1160</v>
      </c>
      <c r="B425" s="78" t="s">
        <v>874</v>
      </c>
      <c r="C425" s="166" t="s">
        <v>1879</v>
      </c>
      <c r="D425" s="218"/>
      <c r="E425" s="108"/>
      <c r="F425" s="109"/>
      <c r="G425" s="109"/>
    </row>
    <row r="426" spans="1:7" x14ac:dyDescent="0.25">
      <c r="A426" s="108"/>
      <c r="C426" s="84"/>
      <c r="D426" s="218"/>
      <c r="E426" s="108"/>
      <c r="F426" s="109"/>
      <c r="G426" s="109"/>
    </row>
    <row r="427" spans="1:7" x14ac:dyDescent="0.25">
      <c r="B427" s="78" t="s">
        <v>875</v>
      </c>
      <c r="C427" s="84"/>
      <c r="D427" s="218"/>
      <c r="E427" s="108"/>
      <c r="F427" s="109"/>
      <c r="G427" s="109"/>
    </row>
    <row r="428" spans="1:7" x14ac:dyDescent="0.25">
      <c r="A428" s="78" t="s">
        <v>1161</v>
      </c>
      <c r="B428" s="187" t="s">
        <v>773</v>
      </c>
      <c r="C428" s="166" t="s">
        <v>1879</v>
      </c>
      <c r="D428" s="204" t="s">
        <v>1879</v>
      </c>
      <c r="E428" s="108"/>
      <c r="F428" s="100" t="str">
        <f t="shared" ref="F428:F451" si="22">IF($C$452=0,"",IF(C428="[for completion]","",C428/$C$452))</f>
        <v/>
      </c>
      <c r="G428" s="100" t="str">
        <f t="shared" ref="G428:G451" si="23">IF($D$452=0,"",IF(D428="[for completion]","",D428/$D$452))</f>
        <v/>
      </c>
    </row>
    <row r="429" spans="1:7" x14ac:dyDescent="0.25">
      <c r="A429" s="78" t="s">
        <v>1162</v>
      </c>
      <c r="B429" s="187" t="s">
        <v>773</v>
      </c>
      <c r="C429" s="166" t="s">
        <v>1879</v>
      </c>
      <c r="D429" s="204" t="s">
        <v>1879</v>
      </c>
      <c r="E429" s="108"/>
      <c r="F429" s="100" t="str">
        <f t="shared" si="22"/>
        <v/>
      </c>
      <c r="G429" s="100" t="str">
        <f t="shared" si="23"/>
        <v/>
      </c>
    </row>
    <row r="430" spans="1:7" x14ac:dyDescent="0.25">
      <c r="A430" s="78" t="s">
        <v>1163</v>
      </c>
      <c r="B430" s="187" t="s">
        <v>773</v>
      </c>
      <c r="C430" s="166" t="s">
        <v>1879</v>
      </c>
      <c r="D430" s="204" t="s">
        <v>1879</v>
      </c>
      <c r="E430" s="108"/>
      <c r="F430" s="100" t="str">
        <f t="shared" si="22"/>
        <v/>
      </c>
      <c r="G430" s="100" t="str">
        <f t="shared" si="23"/>
        <v/>
      </c>
    </row>
    <row r="431" spans="1:7" x14ac:dyDescent="0.25">
      <c r="A431" s="78" t="s">
        <v>1164</v>
      </c>
      <c r="B431" s="187" t="s">
        <v>773</v>
      </c>
      <c r="C431" s="166" t="s">
        <v>1879</v>
      </c>
      <c r="D431" s="204" t="s">
        <v>1879</v>
      </c>
      <c r="E431" s="108"/>
      <c r="F431" s="100" t="str">
        <f t="shared" si="22"/>
        <v/>
      </c>
      <c r="G431" s="100" t="str">
        <f t="shared" si="23"/>
        <v/>
      </c>
    </row>
    <row r="432" spans="1:7" x14ac:dyDescent="0.25">
      <c r="A432" s="78" t="s">
        <v>1165</v>
      </c>
      <c r="B432" s="187" t="s">
        <v>773</v>
      </c>
      <c r="C432" s="166" t="s">
        <v>1879</v>
      </c>
      <c r="D432" s="204" t="s">
        <v>1879</v>
      </c>
      <c r="E432" s="108"/>
      <c r="F432" s="100" t="str">
        <f t="shared" si="22"/>
        <v/>
      </c>
      <c r="G432" s="100" t="str">
        <f t="shared" si="23"/>
        <v/>
      </c>
    </row>
    <row r="433" spans="1:7" x14ac:dyDescent="0.25">
      <c r="A433" s="78" t="s">
        <v>1166</v>
      </c>
      <c r="B433" s="187" t="s">
        <v>773</v>
      </c>
      <c r="C433" s="166" t="s">
        <v>1879</v>
      </c>
      <c r="D433" s="204" t="s">
        <v>1879</v>
      </c>
      <c r="E433" s="108"/>
      <c r="F433" s="100" t="str">
        <f t="shared" si="22"/>
        <v/>
      </c>
      <c r="G433" s="100" t="str">
        <f t="shared" si="23"/>
        <v/>
      </c>
    </row>
    <row r="434" spans="1:7" x14ac:dyDescent="0.25">
      <c r="A434" s="78" t="s">
        <v>1167</v>
      </c>
      <c r="B434" s="187" t="s">
        <v>773</v>
      </c>
      <c r="C434" s="166" t="s">
        <v>1879</v>
      </c>
      <c r="D434" s="204" t="s">
        <v>1879</v>
      </c>
      <c r="E434" s="108"/>
      <c r="F434" s="100" t="str">
        <f t="shared" si="22"/>
        <v/>
      </c>
      <c r="G434" s="100" t="str">
        <f t="shared" si="23"/>
        <v/>
      </c>
    </row>
    <row r="435" spans="1:7" x14ac:dyDescent="0.25">
      <c r="A435" s="78" t="s">
        <v>1168</v>
      </c>
      <c r="B435" s="187" t="s">
        <v>773</v>
      </c>
      <c r="C435" s="166" t="s">
        <v>1879</v>
      </c>
      <c r="D435" s="204" t="s">
        <v>1879</v>
      </c>
      <c r="E435" s="108"/>
      <c r="F435" s="100" t="str">
        <f t="shared" si="22"/>
        <v/>
      </c>
      <c r="G435" s="100" t="str">
        <f t="shared" si="23"/>
        <v/>
      </c>
    </row>
    <row r="436" spans="1:7" x14ac:dyDescent="0.25">
      <c r="A436" s="78" t="s">
        <v>1169</v>
      </c>
      <c r="B436" s="187" t="s">
        <v>773</v>
      </c>
      <c r="C436" s="166" t="s">
        <v>1879</v>
      </c>
      <c r="D436" s="204" t="s">
        <v>1879</v>
      </c>
      <c r="E436" s="108"/>
      <c r="F436" s="100" t="str">
        <f t="shared" si="22"/>
        <v/>
      </c>
      <c r="G436" s="100" t="str">
        <f t="shared" si="23"/>
        <v/>
      </c>
    </row>
    <row r="437" spans="1:7" x14ac:dyDescent="0.25">
      <c r="A437" s="78" t="s">
        <v>1170</v>
      </c>
      <c r="B437" s="187" t="s">
        <v>773</v>
      </c>
      <c r="C437" s="166" t="s">
        <v>1879</v>
      </c>
      <c r="D437" s="204" t="s">
        <v>1879</v>
      </c>
      <c r="E437" s="82"/>
      <c r="F437" s="100" t="str">
        <f t="shared" si="22"/>
        <v/>
      </c>
      <c r="G437" s="100" t="str">
        <f t="shared" si="23"/>
        <v/>
      </c>
    </row>
    <row r="438" spans="1:7" x14ac:dyDescent="0.25">
      <c r="A438" s="78" t="s">
        <v>1171</v>
      </c>
      <c r="B438" s="187" t="s">
        <v>773</v>
      </c>
      <c r="C438" s="166" t="s">
        <v>1879</v>
      </c>
      <c r="D438" s="204" t="s">
        <v>1879</v>
      </c>
      <c r="E438" s="82"/>
      <c r="F438" s="100" t="str">
        <f t="shared" si="22"/>
        <v/>
      </c>
      <c r="G438" s="100" t="str">
        <f t="shared" si="23"/>
        <v/>
      </c>
    </row>
    <row r="439" spans="1:7" x14ac:dyDescent="0.25">
      <c r="A439" s="78" t="s">
        <v>1172</v>
      </c>
      <c r="B439" s="187" t="s">
        <v>773</v>
      </c>
      <c r="C439" s="166" t="s">
        <v>1879</v>
      </c>
      <c r="D439" s="204" t="s">
        <v>1879</v>
      </c>
      <c r="E439" s="82"/>
      <c r="F439" s="100" t="str">
        <f t="shared" si="22"/>
        <v/>
      </c>
      <c r="G439" s="100" t="str">
        <f t="shared" si="23"/>
        <v/>
      </c>
    </row>
    <row r="440" spans="1:7" x14ac:dyDescent="0.25">
      <c r="A440" s="78" t="s">
        <v>1173</v>
      </c>
      <c r="B440" s="187" t="s">
        <v>773</v>
      </c>
      <c r="C440" s="166" t="s">
        <v>1879</v>
      </c>
      <c r="D440" s="204" t="s">
        <v>1879</v>
      </c>
      <c r="E440" s="82"/>
      <c r="F440" s="100" t="str">
        <f t="shared" si="22"/>
        <v/>
      </c>
      <c r="G440" s="100" t="str">
        <f t="shared" si="23"/>
        <v/>
      </c>
    </row>
    <row r="441" spans="1:7" x14ac:dyDescent="0.25">
      <c r="A441" s="78" t="s">
        <v>1174</v>
      </c>
      <c r="B441" s="187" t="s">
        <v>773</v>
      </c>
      <c r="C441" s="166" t="s">
        <v>1879</v>
      </c>
      <c r="D441" s="204" t="s">
        <v>1879</v>
      </c>
      <c r="E441" s="82"/>
      <c r="F441" s="100" t="str">
        <f t="shared" si="22"/>
        <v/>
      </c>
      <c r="G441" s="100" t="str">
        <f t="shared" si="23"/>
        <v/>
      </c>
    </row>
    <row r="442" spans="1:7" x14ac:dyDescent="0.25">
      <c r="A442" s="78" t="s">
        <v>1175</v>
      </c>
      <c r="B442" s="187" t="s">
        <v>773</v>
      </c>
      <c r="C442" s="166" t="s">
        <v>1879</v>
      </c>
      <c r="D442" s="204" t="s">
        <v>1879</v>
      </c>
      <c r="E442" s="82"/>
      <c r="F442" s="100" t="str">
        <f t="shared" si="22"/>
        <v/>
      </c>
      <c r="G442" s="100" t="str">
        <f t="shared" si="23"/>
        <v/>
      </c>
    </row>
    <row r="443" spans="1:7" x14ac:dyDescent="0.25">
      <c r="A443" s="78" t="s">
        <v>1176</v>
      </c>
      <c r="B443" s="187" t="s">
        <v>773</v>
      </c>
      <c r="C443" s="166" t="s">
        <v>1879</v>
      </c>
      <c r="D443" s="204" t="s">
        <v>1879</v>
      </c>
      <c r="F443" s="100" t="str">
        <f t="shared" si="22"/>
        <v/>
      </c>
      <c r="G443" s="100" t="str">
        <f t="shared" si="23"/>
        <v/>
      </c>
    </row>
    <row r="444" spans="1:7" x14ac:dyDescent="0.25">
      <c r="A444" s="78" t="s">
        <v>1177</v>
      </c>
      <c r="B444" s="187" t="s">
        <v>773</v>
      </c>
      <c r="C444" s="166" t="s">
        <v>1879</v>
      </c>
      <c r="D444" s="204" t="s">
        <v>1879</v>
      </c>
      <c r="E444" s="161"/>
      <c r="F444" s="100" t="str">
        <f t="shared" si="22"/>
        <v/>
      </c>
      <c r="G444" s="100" t="str">
        <f t="shared" si="23"/>
        <v/>
      </c>
    </row>
    <row r="445" spans="1:7" x14ac:dyDescent="0.25">
      <c r="A445" s="78" t="s">
        <v>1178</v>
      </c>
      <c r="B445" s="187" t="s">
        <v>773</v>
      </c>
      <c r="C445" s="166" t="s">
        <v>1879</v>
      </c>
      <c r="D445" s="204" t="s">
        <v>1879</v>
      </c>
      <c r="E445" s="161"/>
      <c r="F445" s="100" t="str">
        <f t="shared" si="22"/>
        <v/>
      </c>
      <c r="G445" s="100" t="str">
        <f t="shared" si="23"/>
        <v/>
      </c>
    </row>
    <row r="446" spans="1:7" x14ac:dyDescent="0.25">
      <c r="A446" s="78" t="s">
        <v>1179</v>
      </c>
      <c r="B446" s="187" t="s">
        <v>773</v>
      </c>
      <c r="C446" s="166" t="s">
        <v>1879</v>
      </c>
      <c r="D446" s="204" t="s">
        <v>1879</v>
      </c>
      <c r="E446" s="161"/>
      <c r="F446" s="100" t="str">
        <f t="shared" si="22"/>
        <v/>
      </c>
      <c r="G446" s="100" t="str">
        <f t="shared" si="23"/>
        <v/>
      </c>
    </row>
    <row r="447" spans="1:7" x14ac:dyDescent="0.25">
      <c r="A447" s="78" t="s">
        <v>1180</v>
      </c>
      <c r="B447" s="187" t="s">
        <v>773</v>
      </c>
      <c r="C447" s="166" t="s">
        <v>1879</v>
      </c>
      <c r="D447" s="204" t="s">
        <v>1879</v>
      </c>
      <c r="E447" s="161"/>
      <c r="F447" s="100" t="str">
        <f t="shared" si="22"/>
        <v/>
      </c>
      <c r="G447" s="100" t="str">
        <f t="shared" si="23"/>
        <v/>
      </c>
    </row>
    <row r="448" spans="1:7" x14ac:dyDescent="0.25">
      <c r="A448" s="78" t="s">
        <v>1181</v>
      </c>
      <c r="B448" s="187" t="s">
        <v>773</v>
      </c>
      <c r="C448" s="166" t="s">
        <v>1879</v>
      </c>
      <c r="D448" s="204" t="s">
        <v>1879</v>
      </c>
      <c r="E448" s="161"/>
      <c r="F448" s="100" t="str">
        <f t="shared" si="22"/>
        <v/>
      </c>
      <c r="G448" s="100" t="str">
        <f t="shared" si="23"/>
        <v/>
      </c>
    </row>
    <row r="449" spans="1:7" x14ac:dyDescent="0.25">
      <c r="A449" s="78" t="s">
        <v>1182</v>
      </c>
      <c r="B449" s="187" t="s">
        <v>773</v>
      </c>
      <c r="C449" s="166" t="s">
        <v>1879</v>
      </c>
      <c r="D449" s="204" t="s">
        <v>1879</v>
      </c>
      <c r="E449" s="161"/>
      <c r="F449" s="100" t="str">
        <f t="shared" si="22"/>
        <v/>
      </c>
      <c r="G449" s="100" t="str">
        <f t="shared" si="23"/>
        <v/>
      </c>
    </row>
    <row r="450" spans="1:7" x14ac:dyDescent="0.25">
      <c r="A450" s="78" t="s">
        <v>1183</v>
      </c>
      <c r="B450" s="187" t="s">
        <v>773</v>
      </c>
      <c r="C450" s="166" t="s">
        <v>1879</v>
      </c>
      <c r="D450" s="204" t="s">
        <v>1879</v>
      </c>
      <c r="E450" s="161"/>
      <c r="F450" s="100" t="str">
        <f t="shared" si="22"/>
        <v/>
      </c>
      <c r="G450" s="100" t="str">
        <f t="shared" si="23"/>
        <v/>
      </c>
    </row>
    <row r="451" spans="1:7" x14ac:dyDescent="0.25">
      <c r="A451" s="78" t="s">
        <v>1184</v>
      </c>
      <c r="B451" s="187" t="s">
        <v>773</v>
      </c>
      <c r="C451" s="166" t="s">
        <v>1879</v>
      </c>
      <c r="D451" s="204" t="s">
        <v>1879</v>
      </c>
      <c r="E451" s="161"/>
      <c r="F451" s="100" t="str">
        <f t="shared" si="22"/>
        <v/>
      </c>
      <c r="G451" s="100" t="str">
        <f t="shared" si="23"/>
        <v/>
      </c>
    </row>
    <row r="452" spans="1:7" x14ac:dyDescent="0.25">
      <c r="A452" s="78" t="s">
        <v>1185</v>
      </c>
      <c r="B452" s="91" t="s">
        <v>191</v>
      </c>
      <c r="C452" s="103">
        <f>SUM(C428:C451)</f>
        <v>0</v>
      </c>
      <c r="D452" s="162">
        <f>SUM(D428:D451)</f>
        <v>0</v>
      </c>
      <c r="E452" s="161"/>
      <c r="F452" s="163">
        <f>SUM(F428:F451)</f>
        <v>0</v>
      </c>
      <c r="G452" s="163">
        <f>SUM(G428:G451)</f>
        <v>0</v>
      </c>
    </row>
    <row r="453" spans="1:7" ht="15" customHeight="1" x14ac:dyDescent="0.25">
      <c r="A453" s="87"/>
      <c r="B453" s="87" t="s">
        <v>1186</v>
      </c>
      <c r="C453" s="87" t="s">
        <v>870</v>
      </c>
      <c r="D453" s="87" t="s">
        <v>871</v>
      </c>
      <c r="E453" s="87"/>
      <c r="F453" s="87" t="s">
        <v>675</v>
      </c>
      <c r="G453" s="87" t="s">
        <v>872</v>
      </c>
    </row>
    <row r="454" spans="1:7" x14ac:dyDescent="0.25">
      <c r="A454" s="78" t="s">
        <v>1187</v>
      </c>
      <c r="B454" s="78" t="s">
        <v>903</v>
      </c>
      <c r="C454" s="154" t="s">
        <v>1879</v>
      </c>
      <c r="D454" s="84"/>
      <c r="G454" s="65"/>
    </row>
    <row r="455" spans="1:7" x14ac:dyDescent="0.25">
      <c r="C455" s="84"/>
      <c r="D455" s="84"/>
      <c r="G455" s="65"/>
    </row>
    <row r="456" spans="1:7" x14ac:dyDescent="0.25">
      <c r="B456" s="91" t="s">
        <v>904</v>
      </c>
      <c r="C456" s="84"/>
      <c r="D456" s="84"/>
      <c r="G456" s="65"/>
    </row>
    <row r="457" spans="1:7" x14ac:dyDescent="0.25">
      <c r="A457" s="78" t="s">
        <v>1188</v>
      </c>
      <c r="B457" s="78" t="s">
        <v>906</v>
      </c>
      <c r="C457" s="166" t="s">
        <v>1879</v>
      </c>
      <c r="D457" s="204" t="s">
        <v>1879</v>
      </c>
      <c r="F457" s="100" t="str">
        <f>IF($C$465=0,"",IF(C457="[for completion]","",C457/$C$465))</f>
        <v/>
      </c>
      <c r="G457" s="100" t="str">
        <f>IF($D$465=0,"",IF(D457="[for completion]","",D457/$D$465))</f>
        <v/>
      </c>
    </row>
    <row r="458" spans="1:7" x14ac:dyDescent="0.25">
      <c r="A458" s="78" t="s">
        <v>1189</v>
      </c>
      <c r="B458" s="78" t="s">
        <v>908</v>
      </c>
      <c r="C458" s="166" t="s">
        <v>1879</v>
      </c>
      <c r="D458" s="204" t="s">
        <v>1879</v>
      </c>
      <c r="F458" s="100" t="str">
        <f t="shared" ref="F458:F471" si="24">IF($C$465=0,"",IF(C458="[for completion]","",C458/$C$465))</f>
        <v/>
      </c>
      <c r="G458" s="100" t="str">
        <f t="shared" ref="G458:G471" si="25">IF($D$465=0,"",IF(D458="[for completion]","",D458/$D$465))</f>
        <v/>
      </c>
    </row>
    <row r="459" spans="1:7" x14ac:dyDescent="0.25">
      <c r="A459" s="78" t="s">
        <v>1190</v>
      </c>
      <c r="B459" s="78" t="s">
        <v>910</v>
      </c>
      <c r="C459" s="166" t="s">
        <v>1879</v>
      </c>
      <c r="D459" s="204" t="s">
        <v>1879</v>
      </c>
      <c r="F459" s="100" t="str">
        <f t="shared" si="24"/>
        <v/>
      </c>
      <c r="G459" s="100" t="str">
        <f t="shared" si="25"/>
        <v/>
      </c>
    </row>
    <row r="460" spans="1:7" x14ac:dyDescent="0.25">
      <c r="A460" s="78" t="s">
        <v>1191</v>
      </c>
      <c r="B460" s="78" t="s">
        <v>912</v>
      </c>
      <c r="C460" s="166" t="s">
        <v>1879</v>
      </c>
      <c r="D460" s="204" t="s">
        <v>1879</v>
      </c>
      <c r="F460" s="100" t="str">
        <f t="shared" si="24"/>
        <v/>
      </c>
      <c r="G460" s="100" t="str">
        <f t="shared" si="25"/>
        <v/>
      </c>
    </row>
    <row r="461" spans="1:7" x14ac:dyDescent="0.25">
      <c r="A461" s="78" t="s">
        <v>1192</v>
      </c>
      <c r="B461" s="78" t="s">
        <v>914</v>
      </c>
      <c r="C461" s="166" t="s">
        <v>1879</v>
      </c>
      <c r="D461" s="204" t="s">
        <v>1879</v>
      </c>
      <c r="F461" s="100" t="str">
        <f t="shared" si="24"/>
        <v/>
      </c>
      <c r="G461" s="100" t="str">
        <f t="shared" si="25"/>
        <v/>
      </c>
    </row>
    <row r="462" spans="1:7" x14ac:dyDescent="0.25">
      <c r="A462" s="78" t="s">
        <v>1193</v>
      </c>
      <c r="B462" s="78" t="s">
        <v>916</v>
      </c>
      <c r="C462" s="166" t="s">
        <v>1879</v>
      </c>
      <c r="D462" s="204" t="s">
        <v>1879</v>
      </c>
      <c r="F462" s="100" t="str">
        <f t="shared" si="24"/>
        <v/>
      </c>
      <c r="G462" s="100" t="str">
        <f t="shared" si="25"/>
        <v/>
      </c>
    </row>
    <row r="463" spans="1:7" x14ac:dyDescent="0.25">
      <c r="A463" s="78" t="s">
        <v>1194</v>
      </c>
      <c r="B463" s="78" t="s">
        <v>918</v>
      </c>
      <c r="C463" s="166" t="s">
        <v>1879</v>
      </c>
      <c r="D463" s="204" t="s">
        <v>1879</v>
      </c>
      <c r="F463" s="100" t="str">
        <f t="shared" si="24"/>
        <v/>
      </c>
      <c r="G463" s="100" t="str">
        <f t="shared" si="25"/>
        <v/>
      </c>
    </row>
    <row r="464" spans="1:7" x14ac:dyDescent="0.25">
      <c r="A464" s="78" t="s">
        <v>1195</v>
      </c>
      <c r="B464" s="78" t="s">
        <v>920</v>
      </c>
      <c r="C464" s="166" t="s">
        <v>1879</v>
      </c>
      <c r="D464" s="204" t="s">
        <v>1879</v>
      </c>
      <c r="F464" s="100" t="str">
        <f t="shared" si="24"/>
        <v/>
      </c>
      <c r="G464" s="100" t="str">
        <f t="shared" si="25"/>
        <v/>
      </c>
    </row>
    <row r="465" spans="1:7" x14ac:dyDescent="0.25">
      <c r="A465" s="78" t="s">
        <v>1196</v>
      </c>
      <c r="B465" s="102" t="s">
        <v>191</v>
      </c>
      <c r="C465" s="118">
        <f>SUM(C457:C464)</f>
        <v>0</v>
      </c>
      <c r="D465" s="147">
        <f>SUM(D457:D464)</f>
        <v>0</v>
      </c>
      <c r="F465" s="143">
        <f>SUM(F457:F464)</f>
        <v>0</v>
      </c>
      <c r="G465" s="143">
        <f>SUM(G457:G464)</f>
        <v>0</v>
      </c>
    </row>
    <row r="466" spans="1:7" outlineLevel="1" x14ac:dyDescent="0.25">
      <c r="A466" s="78" t="s">
        <v>1197</v>
      </c>
      <c r="B466" s="144" t="s">
        <v>923</v>
      </c>
      <c r="C466" s="60"/>
      <c r="D466" s="146"/>
      <c r="F466" s="100" t="str">
        <f t="shared" si="24"/>
        <v/>
      </c>
      <c r="G466" s="100" t="str">
        <f t="shared" si="25"/>
        <v/>
      </c>
    </row>
    <row r="467" spans="1:7" outlineLevel="1" x14ac:dyDescent="0.25">
      <c r="A467" s="78" t="s">
        <v>1198</v>
      </c>
      <c r="B467" s="144" t="s">
        <v>925</v>
      </c>
      <c r="C467" s="60"/>
      <c r="D467" s="146"/>
      <c r="F467" s="100" t="str">
        <f t="shared" si="24"/>
        <v/>
      </c>
      <c r="G467" s="100" t="str">
        <f t="shared" si="25"/>
        <v/>
      </c>
    </row>
    <row r="468" spans="1:7" outlineLevel="1" x14ac:dyDescent="0.25">
      <c r="A468" s="78" t="s">
        <v>1199</v>
      </c>
      <c r="B468" s="144" t="s">
        <v>927</v>
      </c>
      <c r="C468" s="60"/>
      <c r="D468" s="146"/>
      <c r="F468" s="100" t="str">
        <f t="shared" si="24"/>
        <v/>
      </c>
      <c r="G468" s="100" t="str">
        <f t="shared" si="25"/>
        <v/>
      </c>
    </row>
    <row r="469" spans="1:7" outlineLevel="1" x14ac:dyDescent="0.25">
      <c r="A469" s="78" t="s">
        <v>1200</v>
      </c>
      <c r="B469" s="144" t="s">
        <v>929</v>
      </c>
      <c r="C469" s="60"/>
      <c r="D469" s="146"/>
      <c r="F469" s="100" t="str">
        <f t="shared" si="24"/>
        <v/>
      </c>
      <c r="G469" s="100" t="str">
        <f t="shared" si="25"/>
        <v/>
      </c>
    </row>
    <row r="470" spans="1:7" outlineLevel="1" x14ac:dyDescent="0.25">
      <c r="A470" s="78" t="s">
        <v>1201</v>
      </c>
      <c r="B470" s="144" t="s">
        <v>931</v>
      </c>
      <c r="C470" s="60"/>
      <c r="D470" s="146"/>
      <c r="F470" s="100" t="str">
        <f t="shared" si="24"/>
        <v/>
      </c>
      <c r="G470" s="100" t="str">
        <f t="shared" si="25"/>
        <v/>
      </c>
    </row>
    <row r="471" spans="1:7" outlineLevel="1" x14ac:dyDescent="0.25">
      <c r="A471" s="78" t="s">
        <v>1202</v>
      </c>
      <c r="B471" s="144" t="s">
        <v>933</v>
      </c>
      <c r="C471" s="60"/>
      <c r="D471" s="146"/>
      <c r="F471" s="100" t="str">
        <f t="shared" si="24"/>
        <v/>
      </c>
      <c r="G471" s="100" t="str">
        <f t="shared" si="25"/>
        <v/>
      </c>
    </row>
    <row r="472" spans="1:7" outlineLevel="1" x14ac:dyDescent="0.25">
      <c r="A472" s="78" t="s">
        <v>1203</v>
      </c>
      <c r="B472" s="105"/>
      <c r="F472" s="101"/>
      <c r="G472" s="101"/>
    </row>
    <row r="473" spans="1:7" outlineLevel="1" x14ac:dyDescent="0.25">
      <c r="A473" s="78" t="s">
        <v>1204</v>
      </c>
      <c r="B473" s="105"/>
      <c r="F473" s="101"/>
      <c r="G473" s="101"/>
    </row>
    <row r="474" spans="1:7" outlineLevel="1" x14ac:dyDescent="0.25">
      <c r="A474" s="78" t="s">
        <v>1205</v>
      </c>
      <c r="B474" s="105"/>
      <c r="F474" s="161"/>
      <c r="G474" s="161"/>
    </row>
    <row r="475" spans="1:7" ht="15" customHeight="1" x14ac:dyDescent="0.25">
      <c r="A475" s="87"/>
      <c r="B475" s="87" t="s">
        <v>1206</v>
      </c>
      <c r="C475" s="87" t="s">
        <v>870</v>
      </c>
      <c r="D475" s="87" t="s">
        <v>871</v>
      </c>
      <c r="E475" s="87"/>
      <c r="F475" s="87" t="s">
        <v>675</v>
      </c>
      <c r="G475" s="87" t="s">
        <v>872</v>
      </c>
    </row>
    <row r="476" spans="1:7" x14ac:dyDescent="0.25">
      <c r="A476" s="78" t="s">
        <v>1207</v>
      </c>
      <c r="B476" s="78" t="s">
        <v>903</v>
      </c>
      <c r="C476" s="166" t="s">
        <v>1879</v>
      </c>
      <c r="D476" s="84"/>
      <c r="F476" s="84"/>
      <c r="G476" s="84"/>
    </row>
    <row r="477" spans="1:7" x14ac:dyDescent="0.25">
      <c r="C477" s="84"/>
      <c r="D477" s="84"/>
      <c r="F477" s="84"/>
      <c r="G477" s="84"/>
    </row>
    <row r="478" spans="1:7" x14ac:dyDescent="0.25">
      <c r="B478" s="91" t="s">
        <v>904</v>
      </c>
      <c r="C478" s="84"/>
      <c r="D478" s="84"/>
      <c r="F478" s="84"/>
      <c r="G478" s="84"/>
    </row>
    <row r="479" spans="1:7" x14ac:dyDescent="0.25">
      <c r="A479" s="78" t="s">
        <v>1208</v>
      </c>
      <c r="B479" s="78" t="s">
        <v>906</v>
      </c>
      <c r="C479" s="166" t="s">
        <v>1879</v>
      </c>
      <c r="D479" s="166" t="s">
        <v>1879</v>
      </c>
      <c r="F479" s="100" t="str">
        <f>IF($C$487=0,"",IF(C479="[Mark as ND1 if not relevant]","",C479/$C$487))</f>
        <v/>
      </c>
      <c r="G479" s="100" t="str">
        <f>IF($D$487=0,"",IF(D479="[Mark as ND1 if not relevant]","",D479/$D$487))</f>
        <v/>
      </c>
    </row>
    <row r="480" spans="1:7" x14ac:dyDescent="0.25">
      <c r="A480" s="78" t="s">
        <v>1209</v>
      </c>
      <c r="B480" s="78" t="s">
        <v>908</v>
      </c>
      <c r="C480" s="166" t="s">
        <v>1879</v>
      </c>
      <c r="D480" s="166" t="s">
        <v>1879</v>
      </c>
      <c r="F480" s="100" t="str">
        <f t="shared" ref="F480:F486" si="26">IF($C$487=0,"",IF(C480="[Mark as ND1 if not relevant]","",C480/$C$487))</f>
        <v/>
      </c>
      <c r="G480" s="100" t="str">
        <f t="shared" ref="G480:G486" si="27">IF($D$487=0,"",IF(D480="[Mark as ND1 if not relevant]","",D480/$D$487))</f>
        <v/>
      </c>
    </row>
    <row r="481" spans="1:7" x14ac:dyDescent="0.25">
      <c r="A481" s="78" t="s">
        <v>1210</v>
      </c>
      <c r="B481" s="78" t="s">
        <v>910</v>
      </c>
      <c r="C481" s="166" t="s">
        <v>1879</v>
      </c>
      <c r="D481" s="166" t="s">
        <v>1879</v>
      </c>
      <c r="F481" s="100" t="str">
        <f t="shared" si="26"/>
        <v/>
      </c>
      <c r="G481" s="100" t="str">
        <f t="shared" si="27"/>
        <v/>
      </c>
    </row>
    <row r="482" spans="1:7" x14ac:dyDescent="0.25">
      <c r="A482" s="78" t="s">
        <v>1211</v>
      </c>
      <c r="B482" s="78" t="s">
        <v>912</v>
      </c>
      <c r="C482" s="166" t="s">
        <v>1879</v>
      </c>
      <c r="D482" s="166" t="s">
        <v>1879</v>
      </c>
      <c r="F482" s="100" t="str">
        <f t="shared" si="26"/>
        <v/>
      </c>
      <c r="G482" s="100" t="str">
        <f t="shared" si="27"/>
        <v/>
      </c>
    </row>
    <row r="483" spans="1:7" x14ac:dyDescent="0.25">
      <c r="A483" s="78" t="s">
        <v>1212</v>
      </c>
      <c r="B483" s="78" t="s">
        <v>914</v>
      </c>
      <c r="C483" s="166" t="s">
        <v>1879</v>
      </c>
      <c r="D483" s="166" t="s">
        <v>1879</v>
      </c>
      <c r="F483" s="100" t="str">
        <f t="shared" si="26"/>
        <v/>
      </c>
      <c r="G483" s="100" t="str">
        <f t="shared" si="27"/>
        <v/>
      </c>
    </row>
    <row r="484" spans="1:7" x14ac:dyDescent="0.25">
      <c r="A484" s="78" t="s">
        <v>1213</v>
      </c>
      <c r="B484" s="78" t="s">
        <v>916</v>
      </c>
      <c r="C484" s="166" t="s">
        <v>1879</v>
      </c>
      <c r="D484" s="166" t="s">
        <v>1879</v>
      </c>
      <c r="F484" s="100" t="str">
        <f t="shared" si="26"/>
        <v/>
      </c>
      <c r="G484" s="100" t="str">
        <f t="shared" si="27"/>
        <v/>
      </c>
    </row>
    <row r="485" spans="1:7" x14ac:dyDescent="0.25">
      <c r="A485" s="78" t="s">
        <v>1214</v>
      </c>
      <c r="B485" s="78" t="s">
        <v>918</v>
      </c>
      <c r="C485" s="166" t="s">
        <v>1879</v>
      </c>
      <c r="D485" s="166" t="s">
        <v>1879</v>
      </c>
      <c r="F485" s="100" t="str">
        <f t="shared" si="26"/>
        <v/>
      </c>
      <c r="G485" s="100" t="str">
        <f t="shared" si="27"/>
        <v/>
      </c>
    </row>
    <row r="486" spans="1:7" x14ac:dyDescent="0.25">
      <c r="A486" s="78" t="s">
        <v>1215</v>
      </c>
      <c r="B486" s="78" t="s">
        <v>920</v>
      </c>
      <c r="C486" s="166" t="s">
        <v>1879</v>
      </c>
      <c r="D486" s="166" t="s">
        <v>1879</v>
      </c>
      <c r="F486" s="100" t="str">
        <f t="shared" si="26"/>
        <v/>
      </c>
      <c r="G486" s="100" t="str">
        <f t="shared" si="27"/>
        <v/>
      </c>
    </row>
    <row r="487" spans="1:7" x14ac:dyDescent="0.25">
      <c r="A487" s="78" t="s">
        <v>1216</v>
      </c>
      <c r="B487" s="102" t="s">
        <v>191</v>
      </c>
      <c r="C487" s="118">
        <f>SUM(C479:C486)</f>
        <v>0</v>
      </c>
      <c r="D487" s="147">
        <f>SUM(D479:D486)</f>
        <v>0</v>
      </c>
      <c r="F487" s="143">
        <f>SUM(F479:F486)</f>
        <v>0</v>
      </c>
      <c r="G487" s="143">
        <f>SUM(G479:G486)</f>
        <v>0</v>
      </c>
    </row>
    <row r="488" spans="1:7" outlineLevel="1" x14ac:dyDescent="0.25">
      <c r="A488" s="78" t="s">
        <v>1217</v>
      </c>
      <c r="B488" s="144" t="s">
        <v>923</v>
      </c>
      <c r="C488" s="166"/>
      <c r="D488" s="204"/>
      <c r="F488" s="100" t="str">
        <f t="shared" ref="F488:F493" si="28">IF($C$487=0,"",IF(C488="[for completion]","",C488/$C$487))</f>
        <v/>
      </c>
      <c r="G488" s="100" t="str">
        <f t="shared" ref="G488:G493" si="29">IF($D$487=0,"",IF(D488="[for completion]","",D488/$D$487))</f>
        <v/>
      </c>
    </row>
    <row r="489" spans="1:7" outlineLevel="1" x14ac:dyDescent="0.25">
      <c r="A489" s="78" t="s">
        <v>1218</v>
      </c>
      <c r="B489" s="144" t="s">
        <v>925</v>
      </c>
      <c r="C489" s="166"/>
      <c r="D489" s="204"/>
      <c r="F489" s="100" t="str">
        <f t="shared" si="28"/>
        <v/>
      </c>
      <c r="G489" s="100" t="str">
        <f t="shared" si="29"/>
        <v/>
      </c>
    </row>
    <row r="490" spans="1:7" outlineLevel="1" x14ac:dyDescent="0.25">
      <c r="A490" s="78" t="s">
        <v>1219</v>
      </c>
      <c r="B490" s="144" t="s">
        <v>927</v>
      </c>
      <c r="C490" s="166"/>
      <c r="D490" s="204"/>
      <c r="F490" s="100" t="str">
        <f t="shared" si="28"/>
        <v/>
      </c>
      <c r="G490" s="100" t="str">
        <f t="shared" si="29"/>
        <v/>
      </c>
    </row>
    <row r="491" spans="1:7" outlineLevel="1" x14ac:dyDescent="0.25">
      <c r="A491" s="78" t="s">
        <v>1220</v>
      </c>
      <c r="B491" s="144" t="s">
        <v>929</v>
      </c>
      <c r="C491" s="166"/>
      <c r="D491" s="204"/>
      <c r="F491" s="100" t="str">
        <f t="shared" si="28"/>
        <v/>
      </c>
      <c r="G491" s="100" t="str">
        <f t="shared" si="29"/>
        <v/>
      </c>
    </row>
    <row r="492" spans="1:7" outlineLevel="1" x14ac:dyDescent="0.25">
      <c r="A492" s="78" t="s">
        <v>1221</v>
      </c>
      <c r="B492" s="144" t="s">
        <v>931</v>
      </c>
      <c r="C492" s="166"/>
      <c r="D492" s="204"/>
      <c r="F492" s="100" t="str">
        <f t="shared" si="28"/>
        <v/>
      </c>
      <c r="G492" s="100" t="str">
        <f t="shared" si="29"/>
        <v/>
      </c>
    </row>
    <row r="493" spans="1:7" outlineLevel="1" x14ac:dyDescent="0.25">
      <c r="A493" s="78" t="s">
        <v>1222</v>
      </c>
      <c r="B493" s="144" t="s">
        <v>933</v>
      </c>
      <c r="C493" s="166"/>
      <c r="D493" s="204"/>
      <c r="F493" s="100" t="str">
        <f t="shared" si="28"/>
        <v/>
      </c>
      <c r="G493" s="100" t="str">
        <f t="shared" si="29"/>
        <v/>
      </c>
    </row>
    <row r="494" spans="1:7" outlineLevel="1" x14ac:dyDescent="0.25">
      <c r="A494" s="78" t="s">
        <v>1223</v>
      </c>
      <c r="B494" s="105"/>
      <c r="F494" s="145"/>
      <c r="G494" s="145"/>
    </row>
    <row r="495" spans="1:7" outlineLevel="1" x14ac:dyDescent="0.25">
      <c r="A495" s="78" t="s">
        <v>1224</v>
      </c>
      <c r="B495" s="105"/>
      <c r="F495" s="145"/>
      <c r="G495" s="145"/>
    </row>
    <row r="496" spans="1:7" outlineLevel="1" x14ac:dyDescent="0.25">
      <c r="A496" s="78" t="s">
        <v>1225</v>
      </c>
      <c r="B496" s="105"/>
      <c r="F496" s="145"/>
      <c r="G496" s="148"/>
    </row>
    <row r="497" spans="1:7" ht="15" customHeight="1" x14ac:dyDescent="0.25">
      <c r="A497" s="87"/>
      <c r="B497" s="87" t="s">
        <v>1226</v>
      </c>
      <c r="C497" s="87" t="s">
        <v>1227</v>
      </c>
      <c r="D497" s="87"/>
      <c r="E497" s="87"/>
      <c r="F497" s="87"/>
      <c r="G497" s="90"/>
    </row>
    <row r="498" spans="1:7" x14ac:dyDescent="0.25">
      <c r="A498" s="78" t="s">
        <v>1228</v>
      </c>
      <c r="B498" s="91" t="s">
        <v>1229</v>
      </c>
      <c r="C498" s="154" t="s">
        <v>1879</v>
      </c>
      <c r="G498" s="65"/>
    </row>
    <row r="499" spans="1:7" x14ac:dyDescent="0.25">
      <c r="A499" s="78" t="s">
        <v>1230</v>
      </c>
      <c r="B499" s="91" t="s">
        <v>1231</v>
      </c>
      <c r="C499" s="154" t="s">
        <v>1879</v>
      </c>
      <c r="G499" s="65"/>
    </row>
    <row r="500" spans="1:7" x14ac:dyDescent="0.25">
      <c r="A500" s="78" t="s">
        <v>1232</v>
      </c>
      <c r="B500" s="91" t="s">
        <v>1233</v>
      </c>
      <c r="C500" s="154" t="s">
        <v>1879</v>
      </c>
      <c r="G500" s="65"/>
    </row>
    <row r="501" spans="1:7" x14ac:dyDescent="0.25">
      <c r="A501" s="78" t="s">
        <v>1234</v>
      </c>
      <c r="B501" s="91" t="s">
        <v>1235</v>
      </c>
      <c r="C501" s="154" t="s">
        <v>1879</v>
      </c>
      <c r="G501" s="65"/>
    </row>
    <row r="502" spans="1:7" x14ac:dyDescent="0.25">
      <c r="A502" s="78" t="s">
        <v>1236</v>
      </c>
      <c r="B502" s="91" t="s">
        <v>1237</v>
      </c>
      <c r="C502" s="154" t="s">
        <v>1879</v>
      </c>
      <c r="G502" s="65"/>
    </row>
    <row r="503" spans="1:7" x14ac:dyDescent="0.25">
      <c r="A503" s="78" t="s">
        <v>1238</v>
      </c>
      <c r="B503" s="91" t="s">
        <v>1239</v>
      </c>
      <c r="C503" s="154" t="s">
        <v>1879</v>
      </c>
      <c r="G503" s="65"/>
    </row>
    <row r="504" spans="1:7" x14ac:dyDescent="0.25">
      <c r="A504" s="78" t="s">
        <v>1240</v>
      </c>
      <c r="B504" s="91" t="s">
        <v>1241</v>
      </c>
      <c r="C504" s="154" t="s">
        <v>1879</v>
      </c>
      <c r="G504" s="65"/>
    </row>
    <row r="505" spans="1:7" x14ac:dyDescent="0.25">
      <c r="A505" s="78" t="s">
        <v>1242</v>
      </c>
      <c r="B505" s="91" t="s">
        <v>1243</v>
      </c>
      <c r="C505" s="154" t="s">
        <v>1879</v>
      </c>
      <c r="G505" s="65"/>
    </row>
    <row r="506" spans="1:7" x14ac:dyDescent="0.25">
      <c r="A506" s="78" t="s">
        <v>1244</v>
      </c>
      <c r="B506" s="91" t="s">
        <v>1245</v>
      </c>
      <c r="C506" s="154" t="s">
        <v>1879</v>
      </c>
      <c r="G506" s="65"/>
    </row>
    <row r="507" spans="1:7" x14ac:dyDescent="0.25">
      <c r="A507" s="78" t="s">
        <v>1246</v>
      </c>
      <c r="B507" s="91" t="s">
        <v>1247</v>
      </c>
      <c r="C507" s="154" t="s">
        <v>1879</v>
      </c>
      <c r="G507" s="65"/>
    </row>
    <row r="508" spans="1:7" x14ac:dyDescent="0.25">
      <c r="A508" s="78" t="s">
        <v>1248</v>
      </c>
      <c r="B508" s="91" t="s">
        <v>1249</v>
      </c>
      <c r="C508" s="154" t="s">
        <v>1879</v>
      </c>
      <c r="G508" s="65"/>
    </row>
    <row r="509" spans="1:7" x14ac:dyDescent="0.25">
      <c r="A509" s="78" t="s">
        <v>1250</v>
      </c>
      <c r="B509" s="91" t="s">
        <v>1251</v>
      </c>
      <c r="C509" s="154" t="s">
        <v>1879</v>
      </c>
      <c r="G509" s="65"/>
    </row>
    <row r="510" spans="1:7" x14ac:dyDescent="0.25">
      <c r="A510" s="78" t="s">
        <v>1252</v>
      </c>
      <c r="B510" s="91" t="s">
        <v>189</v>
      </c>
      <c r="C510" s="154" t="s">
        <v>1879</v>
      </c>
      <c r="G510" s="65"/>
    </row>
    <row r="511" spans="1:7" outlineLevel="1" x14ac:dyDescent="0.25">
      <c r="A511" s="78" t="s">
        <v>1253</v>
      </c>
      <c r="B511" s="144" t="s">
        <v>1254</v>
      </c>
      <c r="C511" s="154"/>
      <c r="G511" s="65"/>
    </row>
    <row r="512" spans="1:7" outlineLevel="1" x14ac:dyDescent="0.25">
      <c r="A512" s="78" t="s">
        <v>1255</v>
      </c>
      <c r="B512" s="197" t="s">
        <v>193</v>
      </c>
      <c r="C512" s="154"/>
      <c r="G512" s="65"/>
    </row>
    <row r="513" spans="1:7" outlineLevel="1" x14ac:dyDescent="0.25">
      <c r="A513" s="78" t="s">
        <v>1256</v>
      </c>
      <c r="B513" s="197" t="s">
        <v>193</v>
      </c>
      <c r="C513" s="154"/>
      <c r="G513" s="65"/>
    </row>
    <row r="514" spans="1:7" outlineLevel="1" x14ac:dyDescent="0.25">
      <c r="A514" s="78" t="s">
        <v>1257</v>
      </c>
      <c r="B514" s="197" t="s">
        <v>193</v>
      </c>
      <c r="C514" s="154"/>
      <c r="G514" s="65"/>
    </row>
    <row r="515" spans="1:7" outlineLevel="1" x14ac:dyDescent="0.25">
      <c r="A515" s="78" t="s">
        <v>1258</v>
      </c>
      <c r="B515" s="197" t="s">
        <v>193</v>
      </c>
      <c r="C515" s="154"/>
      <c r="G515" s="65"/>
    </row>
    <row r="516" spans="1:7" outlineLevel="1" x14ac:dyDescent="0.25">
      <c r="A516" s="78" t="s">
        <v>1259</v>
      </c>
      <c r="B516" s="197" t="s">
        <v>193</v>
      </c>
      <c r="C516" s="154"/>
      <c r="G516" s="65"/>
    </row>
    <row r="517" spans="1:7" outlineLevel="1" x14ac:dyDescent="0.25">
      <c r="A517" s="78" t="s">
        <v>1260</v>
      </c>
      <c r="B517" s="197" t="s">
        <v>193</v>
      </c>
      <c r="C517" s="154"/>
      <c r="G517" s="65"/>
    </row>
    <row r="518" spans="1:7" outlineLevel="1" x14ac:dyDescent="0.25">
      <c r="A518" s="78" t="s">
        <v>1261</v>
      </c>
      <c r="B518" s="197" t="s">
        <v>193</v>
      </c>
      <c r="C518" s="154"/>
      <c r="G518" s="65"/>
    </row>
    <row r="519" spans="1:7" outlineLevel="1" x14ac:dyDescent="0.25">
      <c r="A519" s="78" t="s">
        <v>1262</v>
      </c>
      <c r="B519" s="197" t="s">
        <v>193</v>
      </c>
      <c r="C519" s="154"/>
      <c r="G519" s="65"/>
    </row>
    <row r="520" spans="1:7" outlineLevel="1" x14ac:dyDescent="0.25">
      <c r="A520" s="78" t="s">
        <v>1263</v>
      </c>
      <c r="B520" s="197" t="s">
        <v>193</v>
      </c>
      <c r="C520" s="154"/>
      <c r="G520" s="65"/>
    </row>
    <row r="521" spans="1:7" outlineLevel="1" x14ac:dyDescent="0.25">
      <c r="A521" s="78" t="s">
        <v>1264</v>
      </c>
      <c r="B521" s="197" t="s">
        <v>193</v>
      </c>
      <c r="C521" s="154"/>
      <c r="G521" s="65"/>
    </row>
    <row r="522" spans="1:7" outlineLevel="1" x14ac:dyDescent="0.25">
      <c r="A522" s="78" t="s">
        <v>1265</v>
      </c>
      <c r="B522" s="197" t="s">
        <v>193</v>
      </c>
      <c r="C522" s="154"/>
    </row>
    <row r="523" spans="1:7" outlineLevel="1" x14ac:dyDescent="0.25">
      <c r="A523" s="78" t="s">
        <v>1266</v>
      </c>
      <c r="B523" s="197" t="s">
        <v>193</v>
      </c>
      <c r="C523" s="154"/>
    </row>
    <row r="524" spans="1:7" outlineLevel="1" x14ac:dyDescent="0.25">
      <c r="A524" s="78" t="s">
        <v>1267</v>
      </c>
      <c r="B524" s="197" t="s">
        <v>193</v>
      </c>
      <c r="C524" s="154"/>
    </row>
    <row r="525" spans="1:7" s="2" customFormat="1" x14ac:dyDescent="0.25">
      <c r="A525" s="117"/>
      <c r="B525" s="117" t="s">
        <v>1268</v>
      </c>
      <c r="C525" s="87" t="s">
        <v>151</v>
      </c>
      <c r="D525" s="87" t="s">
        <v>1269</v>
      </c>
      <c r="E525" s="87"/>
      <c r="F525" s="87" t="s">
        <v>675</v>
      </c>
      <c r="G525" s="87" t="s">
        <v>1270</v>
      </c>
    </row>
    <row r="526" spans="1:7" s="2" customFormat="1" x14ac:dyDescent="0.25">
      <c r="A526" s="78" t="s">
        <v>1271</v>
      </c>
      <c r="B526" s="187" t="s">
        <v>773</v>
      </c>
      <c r="C526" s="166" t="s">
        <v>1879</v>
      </c>
      <c r="D526" s="204" t="s">
        <v>1879</v>
      </c>
      <c r="E526" s="70"/>
      <c r="F526" s="100" t="str">
        <f>IF($C$544=0,"",IF(C526="[for completion]","",IF(C526="","",C526/$C$544)))</f>
        <v/>
      </c>
      <c r="G526" s="100" t="str">
        <f>IF($D$544=0,"",IF(D526="[for completion]","",IF(D526="","",D526/$D$544)))</f>
        <v/>
      </c>
    </row>
    <row r="527" spans="1:7" s="2" customFormat="1" x14ac:dyDescent="0.25">
      <c r="A527" s="78" t="s">
        <v>1272</v>
      </c>
      <c r="B527" s="187" t="s">
        <v>773</v>
      </c>
      <c r="C527" s="166" t="s">
        <v>1879</v>
      </c>
      <c r="D527" s="204" t="s">
        <v>1879</v>
      </c>
      <c r="E527" s="70"/>
      <c r="F527" s="100" t="str">
        <f t="shared" ref="F527:F543" si="30">IF($C$544=0,"",IF(C527="[for completion]","",IF(C527="","",C527/$C$544)))</f>
        <v/>
      </c>
      <c r="G527" s="100" t="str">
        <f t="shared" ref="G527:G543" si="31">IF($D$544=0,"",IF(D527="[for completion]","",IF(D527="","",D527/$D$544)))</f>
        <v/>
      </c>
    </row>
    <row r="528" spans="1:7" s="2" customFormat="1" x14ac:dyDescent="0.25">
      <c r="A528" s="78" t="s">
        <v>1273</v>
      </c>
      <c r="B528" s="187" t="s">
        <v>773</v>
      </c>
      <c r="C528" s="166" t="s">
        <v>1879</v>
      </c>
      <c r="D528" s="204" t="s">
        <v>1879</v>
      </c>
      <c r="E528" s="70"/>
      <c r="F528" s="100" t="str">
        <f t="shared" si="30"/>
        <v/>
      </c>
      <c r="G528" s="100" t="str">
        <f t="shared" si="31"/>
        <v/>
      </c>
    </row>
    <row r="529" spans="1:7" s="2" customFormat="1" x14ac:dyDescent="0.25">
      <c r="A529" s="78" t="s">
        <v>1274</v>
      </c>
      <c r="B529" s="187" t="s">
        <v>773</v>
      </c>
      <c r="C529" s="166" t="s">
        <v>1879</v>
      </c>
      <c r="D529" s="204" t="s">
        <v>1879</v>
      </c>
      <c r="E529" s="70"/>
      <c r="F529" s="100" t="str">
        <f t="shared" si="30"/>
        <v/>
      </c>
      <c r="G529" s="100" t="str">
        <f t="shared" si="31"/>
        <v/>
      </c>
    </row>
    <row r="530" spans="1:7" s="2" customFormat="1" x14ac:dyDescent="0.25">
      <c r="A530" s="78" t="s">
        <v>1275</v>
      </c>
      <c r="B530" s="187" t="s">
        <v>773</v>
      </c>
      <c r="C530" s="166" t="s">
        <v>1879</v>
      </c>
      <c r="D530" s="204" t="s">
        <v>1879</v>
      </c>
      <c r="E530" s="70"/>
      <c r="F530" s="100" t="str">
        <f t="shared" si="30"/>
        <v/>
      </c>
      <c r="G530" s="100" t="str">
        <f t="shared" si="31"/>
        <v/>
      </c>
    </row>
    <row r="531" spans="1:7" s="2" customFormat="1" x14ac:dyDescent="0.25">
      <c r="A531" s="78" t="s">
        <v>1276</v>
      </c>
      <c r="B531" s="187" t="s">
        <v>773</v>
      </c>
      <c r="C531" s="166" t="s">
        <v>1879</v>
      </c>
      <c r="D531" s="204" t="s">
        <v>1879</v>
      </c>
      <c r="E531" s="70"/>
      <c r="F531" s="100" t="str">
        <f t="shared" si="30"/>
        <v/>
      </c>
      <c r="G531" s="100" t="str">
        <f t="shared" si="31"/>
        <v/>
      </c>
    </row>
    <row r="532" spans="1:7" s="2" customFormat="1" x14ac:dyDescent="0.25">
      <c r="A532" s="78" t="s">
        <v>1277</v>
      </c>
      <c r="B532" s="187" t="s">
        <v>773</v>
      </c>
      <c r="C532" s="166" t="s">
        <v>1879</v>
      </c>
      <c r="D532" s="204" t="s">
        <v>1879</v>
      </c>
      <c r="E532" s="70"/>
      <c r="F532" s="100" t="str">
        <f t="shared" si="30"/>
        <v/>
      </c>
      <c r="G532" s="100" t="str">
        <f t="shared" si="31"/>
        <v/>
      </c>
    </row>
    <row r="533" spans="1:7" s="2" customFormat="1" x14ac:dyDescent="0.25">
      <c r="A533" s="78" t="s">
        <v>1278</v>
      </c>
      <c r="B533" s="187" t="s">
        <v>773</v>
      </c>
      <c r="C533" s="166" t="s">
        <v>1879</v>
      </c>
      <c r="D533" s="204" t="s">
        <v>1879</v>
      </c>
      <c r="E533" s="70"/>
      <c r="F533" s="100" t="str">
        <f t="shared" si="30"/>
        <v/>
      </c>
      <c r="G533" s="100" t="str">
        <f t="shared" si="31"/>
        <v/>
      </c>
    </row>
    <row r="534" spans="1:7" s="2" customFormat="1" x14ac:dyDescent="0.25">
      <c r="A534" s="78" t="s">
        <v>1279</v>
      </c>
      <c r="B534" s="187" t="s">
        <v>773</v>
      </c>
      <c r="C534" s="166" t="s">
        <v>1879</v>
      </c>
      <c r="D534" s="204" t="s">
        <v>1879</v>
      </c>
      <c r="E534" s="70"/>
      <c r="F534" s="100" t="str">
        <f t="shared" si="30"/>
        <v/>
      </c>
      <c r="G534" s="100" t="str">
        <f t="shared" si="31"/>
        <v/>
      </c>
    </row>
    <row r="535" spans="1:7" s="2" customFormat="1" x14ac:dyDescent="0.25">
      <c r="A535" s="78" t="s">
        <v>1280</v>
      </c>
      <c r="B535" s="187" t="s">
        <v>773</v>
      </c>
      <c r="C535" s="166" t="s">
        <v>1879</v>
      </c>
      <c r="D535" s="204" t="s">
        <v>1879</v>
      </c>
      <c r="E535" s="70"/>
      <c r="F535" s="100" t="str">
        <f t="shared" si="30"/>
        <v/>
      </c>
      <c r="G535" s="100" t="str">
        <f t="shared" si="31"/>
        <v/>
      </c>
    </row>
    <row r="536" spans="1:7" s="2" customFormat="1" x14ac:dyDescent="0.25">
      <c r="A536" s="78" t="s">
        <v>1281</v>
      </c>
      <c r="B536" s="187" t="s">
        <v>773</v>
      </c>
      <c r="C536" s="166" t="s">
        <v>1879</v>
      </c>
      <c r="D536" s="204" t="s">
        <v>1879</v>
      </c>
      <c r="E536" s="70"/>
      <c r="F536" s="100" t="str">
        <f t="shared" si="30"/>
        <v/>
      </c>
      <c r="G536" s="100" t="str">
        <f t="shared" si="31"/>
        <v/>
      </c>
    </row>
    <row r="537" spans="1:7" s="2" customFormat="1" x14ac:dyDescent="0.25">
      <c r="A537" s="78" t="s">
        <v>1282</v>
      </c>
      <c r="B537" s="187" t="s">
        <v>773</v>
      </c>
      <c r="C537" s="166" t="s">
        <v>1879</v>
      </c>
      <c r="D537" s="204" t="s">
        <v>1879</v>
      </c>
      <c r="E537" s="70"/>
      <c r="F537" s="100" t="str">
        <f t="shared" si="30"/>
        <v/>
      </c>
      <c r="G537" s="100" t="str">
        <f t="shared" si="31"/>
        <v/>
      </c>
    </row>
    <row r="538" spans="1:7" s="2" customFormat="1" x14ac:dyDescent="0.25">
      <c r="A538" s="78" t="s">
        <v>1283</v>
      </c>
      <c r="B538" s="187" t="s">
        <v>773</v>
      </c>
      <c r="C538" s="166" t="s">
        <v>1879</v>
      </c>
      <c r="D538" s="204" t="s">
        <v>1879</v>
      </c>
      <c r="E538" s="70"/>
      <c r="F538" s="100" t="str">
        <f t="shared" si="30"/>
        <v/>
      </c>
      <c r="G538" s="100" t="str">
        <f t="shared" si="31"/>
        <v/>
      </c>
    </row>
    <row r="539" spans="1:7" s="2" customFormat="1" x14ac:dyDescent="0.25">
      <c r="A539" s="78" t="s">
        <v>1284</v>
      </c>
      <c r="B539" s="187" t="s">
        <v>773</v>
      </c>
      <c r="C539" s="166" t="s">
        <v>1879</v>
      </c>
      <c r="D539" s="204" t="s">
        <v>1879</v>
      </c>
      <c r="E539" s="70"/>
      <c r="F539" s="100" t="str">
        <f t="shared" si="30"/>
        <v/>
      </c>
      <c r="G539" s="100" t="str">
        <f t="shared" si="31"/>
        <v/>
      </c>
    </row>
    <row r="540" spans="1:7" s="2" customFormat="1" x14ac:dyDescent="0.25">
      <c r="A540" s="78" t="s">
        <v>1285</v>
      </c>
      <c r="B540" s="187" t="s">
        <v>773</v>
      </c>
      <c r="C540" s="166" t="s">
        <v>1879</v>
      </c>
      <c r="D540" s="204" t="s">
        <v>1879</v>
      </c>
      <c r="E540" s="70"/>
      <c r="F540" s="100" t="str">
        <f t="shared" si="30"/>
        <v/>
      </c>
      <c r="G540" s="100" t="str">
        <f t="shared" si="31"/>
        <v/>
      </c>
    </row>
    <row r="541" spans="1:7" s="2" customFormat="1" x14ac:dyDescent="0.25">
      <c r="A541" s="78" t="s">
        <v>1286</v>
      </c>
      <c r="B541" s="187" t="s">
        <v>773</v>
      </c>
      <c r="C541" s="166" t="s">
        <v>1879</v>
      </c>
      <c r="D541" s="204" t="s">
        <v>1879</v>
      </c>
      <c r="E541" s="70"/>
      <c r="F541" s="100" t="str">
        <f t="shared" si="30"/>
        <v/>
      </c>
      <c r="G541" s="100" t="str">
        <f t="shared" si="31"/>
        <v/>
      </c>
    </row>
    <row r="542" spans="1:7" s="2" customFormat="1" x14ac:dyDescent="0.25">
      <c r="A542" s="78" t="s">
        <v>1287</v>
      </c>
      <c r="B542" s="187" t="s">
        <v>773</v>
      </c>
      <c r="C542" s="166" t="s">
        <v>1879</v>
      </c>
      <c r="D542" s="204" t="s">
        <v>1879</v>
      </c>
      <c r="E542" s="70"/>
      <c r="F542" s="100" t="str">
        <f t="shared" si="30"/>
        <v/>
      </c>
      <c r="G542" s="100" t="str">
        <f t="shared" si="31"/>
        <v/>
      </c>
    </row>
    <row r="543" spans="1:7" s="2" customFormat="1" x14ac:dyDescent="0.25">
      <c r="A543" s="78" t="s">
        <v>1288</v>
      </c>
      <c r="B543" s="91" t="s">
        <v>1016</v>
      </c>
      <c r="C543" s="166" t="s">
        <v>1879</v>
      </c>
      <c r="D543" s="204" t="s">
        <v>1879</v>
      </c>
      <c r="E543" s="70"/>
      <c r="F543" s="100" t="str">
        <f t="shared" si="30"/>
        <v/>
      </c>
      <c r="G543" s="100" t="str">
        <f t="shared" si="31"/>
        <v/>
      </c>
    </row>
    <row r="544" spans="1:7" s="2" customFormat="1" x14ac:dyDescent="0.25">
      <c r="A544" s="78" t="s">
        <v>1289</v>
      </c>
      <c r="B544" s="91" t="s">
        <v>191</v>
      </c>
      <c r="C544" s="118">
        <f>SUM(C526:C543)</f>
        <v>0</v>
      </c>
      <c r="D544" s="147">
        <f>SUM(D526:D543)</f>
        <v>0</v>
      </c>
      <c r="E544" s="70"/>
      <c r="F544" s="143">
        <f>SUM(F526:F543)</f>
        <v>0</v>
      </c>
      <c r="G544" s="143">
        <f>SUM(G526:G543)</f>
        <v>0</v>
      </c>
    </row>
    <row r="545" spans="1:7" s="2" customFormat="1" x14ac:dyDescent="0.25">
      <c r="A545" s="78" t="s">
        <v>1290</v>
      </c>
      <c r="B545" s="82"/>
      <c r="C545" s="65"/>
      <c r="D545" s="65"/>
      <c r="E545" s="70"/>
      <c r="F545" s="70"/>
      <c r="G545" s="70"/>
    </row>
    <row r="546" spans="1:7" s="2" customFormat="1" x14ac:dyDescent="0.25">
      <c r="A546" s="78" t="s">
        <v>1291</v>
      </c>
      <c r="B546" s="82"/>
      <c r="C546" s="65"/>
      <c r="D546" s="65"/>
      <c r="E546" s="70"/>
      <c r="F546" s="70"/>
      <c r="G546" s="70"/>
    </row>
    <row r="547" spans="1:7" s="2" customFormat="1" x14ac:dyDescent="0.25">
      <c r="A547" s="78" t="s">
        <v>1292</v>
      </c>
      <c r="B547" s="82"/>
      <c r="C547" s="65"/>
      <c r="D547" s="65"/>
      <c r="E547" s="70"/>
      <c r="F547" s="70"/>
      <c r="G547" s="70"/>
    </row>
    <row r="548" spans="1:7" s="2" customFormat="1" x14ac:dyDescent="0.25">
      <c r="A548" s="117"/>
      <c r="B548" s="117" t="s">
        <v>1293</v>
      </c>
      <c r="C548" s="87" t="s">
        <v>151</v>
      </c>
      <c r="D548" s="87" t="s">
        <v>1269</v>
      </c>
      <c r="E548" s="87"/>
      <c r="F548" s="87" t="s">
        <v>675</v>
      </c>
      <c r="G548" s="87" t="s">
        <v>1270</v>
      </c>
    </row>
    <row r="549" spans="1:7" s="2" customFormat="1" x14ac:dyDescent="0.25">
      <c r="A549" s="78" t="s">
        <v>1294</v>
      </c>
      <c r="B549" s="187" t="s">
        <v>773</v>
      </c>
      <c r="C549" s="166" t="s">
        <v>1879</v>
      </c>
      <c r="D549" s="204" t="s">
        <v>1879</v>
      </c>
      <c r="E549" s="70"/>
      <c r="F549" s="100" t="str">
        <f>IF($C$567=0,"",IF(C549="[for completion]","",IF(C549="","",C549/$C$567)))</f>
        <v/>
      </c>
      <c r="G549" s="100" t="str">
        <f>IF($D$567=0,"",IF(D549="[for completion]","",IF(D549="","",D549/$D$567)))</f>
        <v/>
      </c>
    </row>
    <row r="550" spans="1:7" s="2" customFormat="1" x14ac:dyDescent="0.25">
      <c r="A550" s="78" t="s">
        <v>1295</v>
      </c>
      <c r="B550" s="187" t="s">
        <v>773</v>
      </c>
      <c r="C550" s="166" t="s">
        <v>1879</v>
      </c>
      <c r="D550" s="204" t="s">
        <v>1879</v>
      </c>
      <c r="E550" s="70"/>
      <c r="F550" s="100" t="str">
        <f t="shared" ref="F550:F566" si="32">IF($C$567=0,"",IF(C550="[for completion]","",IF(C550="","",C550/$C$567)))</f>
        <v/>
      </c>
      <c r="G550" s="100" t="str">
        <f t="shared" ref="G550:G566" si="33">IF($D$567=0,"",IF(D550="[for completion]","",IF(D550="","",D550/$D$567)))</f>
        <v/>
      </c>
    </row>
    <row r="551" spans="1:7" s="2" customFormat="1" x14ac:dyDescent="0.25">
      <c r="A551" s="78" t="s">
        <v>1296</v>
      </c>
      <c r="B551" s="187" t="s">
        <v>773</v>
      </c>
      <c r="C551" s="166" t="s">
        <v>1879</v>
      </c>
      <c r="D551" s="204" t="s">
        <v>1879</v>
      </c>
      <c r="E551" s="70"/>
      <c r="F551" s="100" t="str">
        <f t="shared" si="32"/>
        <v/>
      </c>
      <c r="G551" s="100" t="str">
        <f t="shared" si="33"/>
        <v/>
      </c>
    </row>
    <row r="552" spans="1:7" s="2" customFormat="1" x14ac:dyDescent="0.25">
      <c r="A552" s="78" t="s">
        <v>1297</v>
      </c>
      <c r="B552" s="187" t="s">
        <v>773</v>
      </c>
      <c r="C552" s="166" t="s">
        <v>1879</v>
      </c>
      <c r="D552" s="204" t="s">
        <v>1879</v>
      </c>
      <c r="E552" s="70"/>
      <c r="F552" s="100" t="str">
        <f t="shared" si="32"/>
        <v/>
      </c>
      <c r="G552" s="100" t="str">
        <f t="shared" si="33"/>
        <v/>
      </c>
    </row>
    <row r="553" spans="1:7" s="2" customFormat="1" x14ac:dyDescent="0.25">
      <c r="A553" s="78" t="s">
        <v>1298</v>
      </c>
      <c r="B553" s="187" t="s">
        <v>773</v>
      </c>
      <c r="C553" s="166" t="s">
        <v>1879</v>
      </c>
      <c r="D553" s="204" t="s">
        <v>1879</v>
      </c>
      <c r="E553" s="70"/>
      <c r="F553" s="100" t="str">
        <f t="shared" si="32"/>
        <v/>
      </c>
      <c r="G553" s="100" t="str">
        <f t="shared" si="33"/>
        <v/>
      </c>
    </row>
    <row r="554" spans="1:7" s="2" customFormat="1" x14ac:dyDescent="0.25">
      <c r="A554" s="78" t="s">
        <v>1299</v>
      </c>
      <c r="B554" s="187" t="s">
        <v>773</v>
      </c>
      <c r="C554" s="166" t="s">
        <v>1879</v>
      </c>
      <c r="D554" s="204" t="s">
        <v>1879</v>
      </c>
      <c r="E554" s="70"/>
      <c r="F554" s="100" t="str">
        <f t="shared" si="32"/>
        <v/>
      </c>
      <c r="G554" s="100" t="str">
        <f t="shared" si="33"/>
        <v/>
      </c>
    </row>
    <row r="555" spans="1:7" s="2" customFormat="1" x14ac:dyDescent="0.25">
      <c r="A555" s="78" t="s">
        <v>1300</v>
      </c>
      <c r="B555" s="187" t="s">
        <v>773</v>
      </c>
      <c r="C555" s="166" t="s">
        <v>1879</v>
      </c>
      <c r="D555" s="204" t="s">
        <v>1879</v>
      </c>
      <c r="E555" s="70"/>
      <c r="F555" s="100" t="str">
        <f t="shared" si="32"/>
        <v/>
      </c>
      <c r="G555" s="100" t="str">
        <f t="shared" si="33"/>
        <v/>
      </c>
    </row>
    <row r="556" spans="1:7" s="2" customFormat="1" x14ac:dyDescent="0.25">
      <c r="A556" s="78" t="s">
        <v>1301</v>
      </c>
      <c r="B556" s="187" t="s">
        <v>773</v>
      </c>
      <c r="C556" s="166" t="s">
        <v>1879</v>
      </c>
      <c r="D556" s="204" t="s">
        <v>1879</v>
      </c>
      <c r="E556" s="70"/>
      <c r="F556" s="100" t="str">
        <f t="shared" si="32"/>
        <v/>
      </c>
      <c r="G556" s="100" t="str">
        <f t="shared" si="33"/>
        <v/>
      </c>
    </row>
    <row r="557" spans="1:7" s="2" customFormat="1" x14ac:dyDescent="0.25">
      <c r="A557" s="78" t="s">
        <v>1302</v>
      </c>
      <c r="B557" s="187" t="s">
        <v>773</v>
      </c>
      <c r="C557" s="166" t="s">
        <v>1879</v>
      </c>
      <c r="D557" s="204" t="s">
        <v>1879</v>
      </c>
      <c r="E557" s="70"/>
      <c r="F557" s="100" t="str">
        <f t="shared" si="32"/>
        <v/>
      </c>
      <c r="G557" s="100" t="str">
        <f t="shared" si="33"/>
        <v/>
      </c>
    </row>
    <row r="558" spans="1:7" s="2" customFormat="1" x14ac:dyDescent="0.25">
      <c r="A558" s="78" t="s">
        <v>1303</v>
      </c>
      <c r="B558" s="187" t="s">
        <v>773</v>
      </c>
      <c r="C558" s="166" t="s">
        <v>1879</v>
      </c>
      <c r="D558" s="204" t="s">
        <v>1879</v>
      </c>
      <c r="E558" s="70"/>
      <c r="F558" s="100" t="str">
        <f t="shared" si="32"/>
        <v/>
      </c>
      <c r="G558" s="100" t="str">
        <f t="shared" si="33"/>
        <v/>
      </c>
    </row>
    <row r="559" spans="1:7" s="2" customFormat="1" x14ac:dyDescent="0.25">
      <c r="A559" s="78" t="s">
        <v>1304</v>
      </c>
      <c r="B559" s="187" t="s">
        <v>773</v>
      </c>
      <c r="C559" s="166" t="s">
        <v>1879</v>
      </c>
      <c r="D559" s="204" t="s">
        <v>1879</v>
      </c>
      <c r="E559" s="70"/>
      <c r="F559" s="100" t="str">
        <f t="shared" si="32"/>
        <v/>
      </c>
      <c r="G559" s="100" t="str">
        <f t="shared" si="33"/>
        <v/>
      </c>
    </row>
    <row r="560" spans="1:7" s="2" customFormat="1" x14ac:dyDescent="0.25">
      <c r="A560" s="78" t="s">
        <v>1305</v>
      </c>
      <c r="B560" s="187" t="s">
        <v>773</v>
      </c>
      <c r="C560" s="166" t="s">
        <v>1879</v>
      </c>
      <c r="D560" s="204" t="s">
        <v>1879</v>
      </c>
      <c r="E560" s="70"/>
      <c r="F560" s="100" t="str">
        <f t="shared" si="32"/>
        <v/>
      </c>
      <c r="G560" s="100" t="str">
        <f t="shared" si="33"/>
        <v/>
      </c>
    </row>
    <row r="561" spans="1:7" s="2" customFormat="1" x14ac:dyDescent="0.25">
      <c r="A561" s="78" t="s">
        <v>1306</v>
      </c>
      <c r="B561" s="187" t="s">
        <v>773</v>
      </c>
      <c r="C561" s="166" t="s">
        <v>1879</v>
      </c>
      <c r="D561" s="204" t="s">
        <v>1879</v>
      </c>
      <c r="E561" s="70"/>
      <c r="F561" s="100" t="str">
        <f t="shared" si="32"/>
        <v/>
      </c>
      <c r="G561" s="100" t="str">
        <f t="shared" si="33"/>
        <v/>
      </c>
    </row>
    <row r="562" spans="1:7" s="2" customFormat="1" x14ac:dyDescent="0.25">
      <c r="A562" s="78" t="s">
        <v>1307</v>
      </c>
      <c r="B562" s="187" t="s">
        <v>773</v>
      </c>
      <c r="C562" s="166" t="s">
        <v>1879</v>
      </c>
      <c r="D562" s="204" t="s">
        <v>1879</v>
      </c>
      <c r="E562" s="70"/>
      <c r="F562" s="100" t="str">
        <f t="shared" si="32"/>
        <v/>
      </c>
      <c r="G562" s="100" t="str">
        <f t="shared" si="33"/>
        <v/>
      </c>
    </row>
    <row r="563" spans="1:7" s="2" customFormat="1" x14ac:dyDescent="0.25">
      <c r="A563" s="78" t="s">
        <v>1308</v>
      </c>
      <c r="B563" s="187" t="s">
        <v>773</v>
      </c>
      <c r="C563" s="166" t="s">
        <v>1879</v>
      </c>
      <c r="D563" s="204" t="s">
        <v>1879</v>
      </c>
      <c r="E563" s="70"/>
      <c r="F563" s="100" t="str">
        <f t="shared" si="32"/>
        <v/>
      </c>
      <c r="G563" s="100" t="str">
        <f t="shared" si="33"/>
        <v/>
      </c>
    </row>
    <row r="564" spans="1:7" s="2" customFormat="1" x14ac:dyDescent="0.25">
      <c r="A564" s="78" t="s">
        <v>1309</v>
      </c>
      <c r="B564" s="187" t="s">
        <v>773</v>
      </c>
      <c r="C564" s="166" t="s">
        <v>1879</v>
      </c>
      <c r="D564" s="204" t="s">
        <v>1879</v>
      </c>
      <c r="E564" s="70"/>
      <c r="F564" s="100" t="str">
        <f t="shared" si="32"/>
        <v/>
      </c>
      <c r="G564" s="100" t="str">
        <f t="shared" si="33"/>
        <v/>
      </c>
    </row>
    <row r="565" spans="1:7" s="2" customFormat="1" x14ac:dyDescent="0.25">
      <c r="A565" s="78" t="s">
        <v>1310</v>
      </c>
      <c r="B565" s="187" t="s">
        <v>773</v>
      </c>
      <c r="C565" s="166" t="s">
        <v>1879</v>
      </c>
      <c r="D565" s="204" t="s">
        <v>1879</v>
      </c>
      <c r="E565" s="70"/>
      <c r="F565" s="100" t="str">
        <f t="shared" si="32"/>
        <v/>
      </c>
      <c r="G565" s="100" t="str">
        <f t="shared" si="33"/>
        <v/>
      </c>
    </row>
    <row r="566" spans="1:7" s="2" customFormat="1" x14ac:dyDescent="0.25">
      <c r="A566" s="78" t="s">
        <v>1311</v>
      </c>
      <c r="B566" s="91" t="s">
        <v>1016</v>
      </c>
      <c r="C566" s="166" t="s">
        <v>1879</v>
      </c>
      <c r="D566" s="204" t="s">
        <v>1879</v>
      </c>
      <c r="E566" s="70"/>
      <c r="F566" s="100" t="str">
        <f t="shared" si="32"/>
        <v/>
      </c>
      <c r="G566" s="100" t="str">
        <f t="shared" si="33"/>
        <v/>
      </c>
    </row>
    <row r="567" spans="1:7" s="2" customFormat="1" x14ac:dyDescent="0.25">
      <c r="A567" s="78" t="s">
        <v>1312</v>
      </c>
      <c r="B567" s="91" t="s">
        <v>191</v>
      </c>
      <c r="C567" s="118">
        <f>SUM(C549:C566)</f>
        <v>0</v>
      </c>
      <c r="D567" s="147">
        <f>SUM(D549:D566)</f>
        <v>0</v>
      </c>
      <c r="E567" s="70"/>
      <c r="F567" s="143">
        <f>SUM(F549:F566)</f>
        <v>0</v>
      </c>
      <c r="G567" s="143">
        <f>SUM(G549:G566)</f>
        <v>0</v>
      </c>
    </row>
    <row r="568" spans="1:7" s="2" customFormat="1" x14ac:dyDescent="0.25">
      <c r="A568" s="78" t="s">
        <v>1313</v>
      </c>
      <c r="B568" s="82"/>
      <c r="C568" s="65"/>
      <c r="D568" s="65"/>
      <c r="E568" s="70"/>
      <c r="F568" s="70"/>
      <c r="G568" s="70"/>
    </row>
    <row r="569" spans="1:7" s="2" customFormat="1" x14ac:dyDescent="0.25">
      <c r="A569" s="78" t="s">
        <v>1314</v>
      </c>
      <c r="B569" s="82"/>
      <c r="C569" s="65"/>
      <c r="D569" s="65"/>
      <c r="E569" s="70"/>
      <c r="F569" s="70"/>
      <c r="G569" s="70"/>
    </row>
    <row r="570" spans="1:7" s="2" customFormat="1" x14ac:dyDescent="0.25">
      <c r="A570" s="78" t="s">
        <v>1315</v>
      </c>
      <c r="B570" s="82"/>
      <c r="C570" s="65"/>
      <c r="D570" s="65"/>
      <c r="E570" s="70"/>
      <c r="F570" s="70"/>
      <c r="G570" s="70"/>
    </row>
    <row r="571" spans="1:7" s="2" customFormat="1" x14ac:dyDescent="0.25">
      <c r="A571" s="117"/>
      <c r="B571" s="117" t="s">
        <v>1316</v>
      </c>
      <c r="C571" s="87" t="s">
        <v>151</v>
      </c>
      <c r="D571" s="87" t="s">
        <v>1269</v>
      </c>
      <c r="E571" s="87"/>
      <c r="F571" s="87" t="s">
        <v>675</v>
      </c>
      <c r="G571" s="87" t="s">
        <v>1270</v>
      </c>
    </row>
    <row r="572" spans="1:7" s="2" customFormat="1" x14ac:dyDescent="0.25">
      <c r="A572" s="78" t="s">
        <v>1317</v>
      </c>
      <c r="B572" s="91" t="s">
        <v>1046</v>
      </c>
      <c r="C572" s="166" t="s">
        <v>1879</v>
      </c>
      <c r="D572" s="204" t="s">
        <v>1879</v>
      </c>
      <c r="E572" s="70"/>
      <c r="F572" s="100" t="str">
        <f>IF($C$585=0,"",IF(C572="[for completion]","",IF(C572="","",C572/$C$585)))</f>
        <v/>
      </c>
      <c r="G572" s="100" t="str">
        <f>IF($D$585=0,"",IF(D572="[for completion]","",IF(D572="","",D572/$D$585)))</f>
        <v/>
      </c>
    </row>
    <row r="573" spans="1:7" s="2" customFormat="1" x14ac:dyDescent="0.25">
      <c r="A573" s="78" t="s">
        <v>1318</v>
      </c>
      <c r="B573" s="91" t="s">
        <v>1048</v>
      </c>
      <c r="C573" s="166" t="s">
        <v>1879</v>
      </c>
      <c r="D573" s="204" t="s">
        <v>1879</v>
      </c>
      <c r="E573" s="70"/>
      <c r="F573" s="100" t="str">
        <f>IF($C$585=0,"",IF(C573="[for completion]","",IF(C573="","",C573/$C$585)))</f>
        <v/>
      </c>
      <c r="G573" s="100" t="str">
        <f>IF($D$585=0,"",IF(D573="[for completion]","",IF(D573="","",D573/$D$585)))</f>
        <v/>
      </c>
    </row>
    <row r="574" spans="1:7" s="2" customFormat="1" x14ac:dyDescent="0.25">
      <c r="A574" s="78" t="s">
        <v>1319</v>
      </c>
      <c r="B574" s="91" t="s">
        <v>1050</v>
      </c>
      <c r="C574" s="166" t="s">
        <v>1879</v>
      </c>
      <c r="D574" s="204" t="s">
        <v>1879</v>
      </c>
      <c r="E574" s="70"/>
      <c r="F574" s="100" t="str">
        <f>IF($C$585=0,"",IF(C574="[for completion]","",IF(C574="","",C574/$C$585)))</f>
        <v/>
      </c>
      <c r="G574" s="100" t="str">
        <f>IF($D$585=0,"",IF(D574="[for completion]","",IF(D574="","",D574/$D$585)))</f>
        <v/>
      </c>
    </row>
    <row r="575" spans="1:7" s="2" customFormat="1" x14ac:dyDescent="0.25">
      <c r="A575" s="78" t="s">
        <v>1320</v>
      </c>
      <c r="B575" s="91" t="s">
        <v>1052</v>
      </c>
      <c r="C575" s="166" t="s">
        <v>1879</v>
      </c>
      <c r="D575" s="204" t="s">
        <v>1879</v>
      </c>
      <c r="E575" s="70"/>
      <c r="F575" s="100" t="str">
        <f>IF($C$585=0,"",IF(C575="[for completion]","",IF(C575="","",C575/$C$585)))</f>
        <v/>
      </c>
      <c r="G575" s="100" t="str">
        <f>IF($D$585=0,"",IF(D575="[for completion]","",IF(D575="","",D575/$D$585)))</f>
        <v/>
      </c>
    </row>
    <row r="576" spans="1:7" s="2" customFormat="1" x14ac:dyDescent="0.25">
      <c r="A576" s="78" t="s">
        <v>1321</v>
      </c>
      <c r="B576" s="91" t="s">
        <v>1054</v>
      </c>
      <c r="C576" s="166" t="s">
        <v>1879</v>
      </c>
      <c r="D576" s="204" t="s">
        <v>1879</v>
      </c>
      <c r="E576" s="70"/>
      <c r="F576" s="100" t="str">
        <f>IF($C$585=0,"",IF(C576="[for completion]","",IF(C576="","",C576/$C$585)))</f>
        <v/>
      </c>
      <c r="G576" s="100" t="str">
        <f>IF($D$585=0,"",IF(D576="[for completion]","",IF(D576="","",D576/$D$585)))</f>
        <v/>
      </c>
    </row>
    <row r="577" spans="1:7" s="2" customFormat="1" x14ac:dyDescent="0.25">
      <c r="A577" s="78" t="s">
        <v>1322</v>
      </c>
      <c r="B577" s="91" t="s">
        <v>1056</v>
      </c>
      <c r="C577" s="166" t="s">
        <v>1879</v>
      </c>
      <c r="D577" s="204" t="s">
        <v>1879</v>
      </c>
      <c r="E577" s="70"/>
      <c r="F577" s="100" t="str">
        <f t="shared" ref="F577:F584" si="34">IF($C$585=0,"",IF(C577="[for completion]","",IF(C577="","",C577/$C$585)))</f>
        <v/>
      </c>
      <c r="G577" s="100" t="str">
        <f t="shared" ref="G577:G584" si="35">IF($D$585=0,"",IF(D577="[for completion]","",IF(D577="","",D577/$D$585)))</f>
        <v/>
      </c>
    </row>
    <row r="578" spans="1:7" s="2" customFormat="1" x14ac:dyDescent="0.25">
      <c r="A578" s="78" t="s">
        <v>1323</v>
      </c>
      <c r="B578" s="91" t="s">
        <v>1058</v>
      </c>
      <c r="C578" s="166" t="s">
        <v>1879</v>
      </c>
      <c r="D578" s="204" t="s">
        <v>1879</v>
      </c>
      <c r="E578" s="70"/>
      <c r="F578" s="100" t="str">
        <f t="shared" si="34"/>
        <v/>
      </c>
      <c r="G578" s="100" t="str">
        <f t="shared" si="35"/>
        <v/>
      </c>
    </row>
    <row r="579" spans="1:7" s="2" customFormat="1" x14ac:dyDescent="0.25">
      <c r="A579" s="78" t="s">
        <v>1324</v>
      </c>
      <c r="B579" s="91" t="s">
        <v>1060</v>
      </c>
      <c r="C579" s="166" t="s">
        <v>1879</v>
      </c>
      <c r="D579" s="204" t="s">
        <v>1879</v>
      </c>
      <c r="E579" s="70"/>
      <c r="F579" s="100" t="str">
        <f t="shared" si="34"/>
        <v/>
      </c>
      <c r="G579" s="100" t="str">
        <f t="shared" si="35"/>
        <v/>
      </c>
    </row>
    <row r="580" spans="1:7" s="2" customFormat="1" x14ac:dyDescent="0.25">
      <c r="A580" s="78" t="s">
        <v>1325</v>
      </c>
      <c r="B580" s="91" t="s">
        <v>1062</v>
      </c>
      <c r="C580" s="166" t="s">
        <v>1879</v>
      </c>
      <c r="D580" s="84" t="s">
        <v>1879</v>
      </c>
      <c r="E580" s="70"/>
      <c r="F580" s="100" t="str">
        <f t="shared" si="34"/>
        <v/>
      </c>
      <c r="G580" s="100" t="str">
        <f t="shared" si="35"/>
        <v/>
      </c>
    </row>
    <row r="581" spans="1:7" s="2" customFormat="1" x14ac:dyDescent="0.25">
      <c r="A581" s="78" t="s">
        <v>1326</v>
      </c>
      <c r="B581" s="78" t="s">
        <v>1064</v>
      </c>
      <c r="C581" s="166" t="s">
        <v>1879</v>
      </c>
      <c r="D581" s="84" t="s">
        <v>1879</v>
      </c>
      <c r="F581" s="100" t="str">
        <f t="shared" si="34"/>
        <v/>
      </c>
      <c r="G581" s="100" t="str">
        <f t="shared" si="35"/>
        <v/>
      </c>
    </row>
    <row r="582" spans="1:7" s="2" customFormat="1" x14ac:dyDescent="0.25">
      <c r="A582" s="78" t="s">
        <v>1327</v>
      </c>
      <c r="B582" s="78" t="s">
        <v>1066</v>
      </c>
      <c r="C582" s="166" t="s">
        <v>1879</v>
      </c>
      <c r="D582" s="84" t="s">
        <v>1879</v>
      </c>
      <c r="F582" s="100" t="str">
        <f t="shared" si="34"/>
        <v/>
      </c>
      <c r="G582" s="100" t="str">
        <f t="shared" si="35"/>
        <v/>
      </c>
    </row>
    <row r="583" spans="1:7" s="2" customFormat="1" x14ac:dyDescent="0.25">
      <c r="A583" s="78" t="s">
        <v>1328</v>
      </c>
      <c r="B583" s="91" t="s">
        <v>1068</v>
      </c>
      <c r="C583" s="166" t="s">
        <v>1879</v>
      </c>
      <c r="D583" s="84" t="s">
        <v>1879</v>
      </c>
      <c r="E583" s="70"/>
      <c r="F583" s="100" t="str">
        <f t="shared" si="34"/>
        <v/>
      </c>
      <c r="G583" s="100" t="str">
        <f t="shared" si="35"/>
        <v/>
      </c>
    </row>
    <row r="584" spans="1:7" s="2" customFormat="1" x14ac:dyDescent="0.25">
      <c r="A584" s="78" t="s">
        <v>1329</v>
      </c>
      <c r="B584" s="78" t="s">
        <v>1016</v>
      </c>
      <c r="C584" s="166" t="s">
        <v>1879</v>
      </c>
      <c r="D584" s="204" t="s">
        <v>1879</v>
      </c>
      <c r="E584" s="70"/>
      <c r="F584" s="100" t="str">
        <f t="shared" si="34"/>
        <v/>
      </c>
      <c r="G584" s="100" t="str">
        <f t="shared" si="35"/>
        <v/>
      </c>
    </row>
    <row r="585" spans="1:7" s="2" customFormat="1" x14ac:dyDescent="0.25">
      <c r="A585" s="78" t="s">
        <v>1330</v>
      </c>
      <c r="B585" s="91" t="s">
        <v>191</v>
      </c>
      <c r="C585" s="118">
        <f>SUM(C572:C584)</f>
        <v>0</v>
      </c>
      <c r="D585" s="147">
        <f>SUM(D572:D584)</f>
        <v>0</v>
      </c>
      <c r="E585" s="70"/>
      <c r="F585" s="143">
        <f>SUM(F572:F584)</f>
        <v>0</v>
      </c>
      <c r="G585" s="143">
        <f>SUM(G572:G584)</f>
        <v>0</v>
      </c>
    </row>
    <row r="586" spans="1:7" s="2" customFormat="1" x14ac:dyDescent="0.25">
      <c r="A586" s="78" t="s">
        <v>1331</v>
      </c>
      <c r="B586" s="82"/>
      <c r="C586" s="60"/>
      <c r="D586" s="146"/>
      <c r="E586" s="70"/>
      <c r="F586" s="145"/>
      <c r="G586" s="145"/>
    </row>
    <row r="587" spans="1:7" s="2" customFormat="1" x14ac:dyDescent="0.25">
      <c r="A587" s="78" t="s">
        <v>1332</v>
      </c>
      <c r="B587" s="82"/>
      <c r="C587" s="60"/>
      <c r="D587" s="146"/>
      <c r="E587" s="70"/>
      <c r="F587" s="145"/>
      <c r="G587" s="145"/>
    </row>
    <row r="588" spans="1:7" s="2" customFormat="1" x14ac:dyDescent="0.25">
      <c r="A588" s="78" t="s">
        <v>1333</v>
      </c>
      <c r="B588" s="82"/>
      <c r="C588" s="60"/>
      <c r="D588" s="146"/>
      <c r="E588" s="70"/>
      <c r="F588" s="145"/>
      <c r="G588" s="145"/>
    </row>
    <row r="589" spans="1:7" s="2" customFormat="1" x14ac:dyDescent="0.25">
      <c r="A589" s="78" t="s">
        <v>1334</v>
      </c>
      <c r="B589" s="82"/>
      <c r="C589" s="60"/>
      <c r="D589" s="146"/>
      <c r="E589" s="70"/>
      <c r="F589" s="145"/>
      <c r="G589" s="145"/>
    </row>
    <row r="590" spans="1:7" s="2" customFormat="1" x14ac:dyDescent="0.25">
      <c r="A590" s="78" t="s">
        <v>1335</v>
      </c>
      <c r="B590" s="82"/>
      <c r="C590" s="60"/>
      <c r="D590" s="146"/>
      <c r="E590" s="70"/>
      <c r="F590" s="145"/>
      <c r="G590" s="145"/>
    </row>
    <row r="591" spans="1:7" s="2" customFormat="1" x14ac:dyDescent="0.25">
      <c r="A591" s="78" t="s">
        <v>1336</v>
      </c>
      <c r="B591" s="82"/>
      <c r="C591" s="60"/>
      <c r="D591" s="146"/>
      <c r="E591" s="70"/>
      <c r="F591" s="145" t="str">
        <f>IF($C$585=0,"",IF(C591="[for completion]","",IF(C591="","",C591/$C$585)))</f>
        <v/>
      </c>
      <c r="G591" s="145" t="str">
        <f>IF($D$585=0,"",IF(D591="[for completion]","",IF(D591="","",D591/$D$585)))</f>
        <v/>
      </c>
    </row>
    <row r="592" spans="1:7" s="2" customFormat="1" x14ac:dyDescent="0.25">
      <c r="A592" s="78" t="s">
        <v>1337</v>
      </c>
    </row>
    <row r="593" spans="1:7" s="2" customFormat="1" x14ac:dyDescent="0.25">
      <c r="A593" s="78" t="s">
        <v>1338</v>
      </c>
    </row>
    <row r="594" spans="1:7" x14ac:dyDescent="0.25">
      <c r="A594" s="78" t="s">
        <v>1339</v>
      </c>
    </row>
    <row r="595" spans="1:7" x14ac:dyDescent="0.25">
      <c r="A595" s="78" t="s">
        <v>1340</v>
      </c>
    </row>
    <row r="596" spans="1:7" x14ac:dyDescent="0.25">
      <c r="A596" s="117"/>
      <c r="B596" s="117" t="s">
        <v>1341</v>
      </c>
      <c r="C596" s="87" t="s">
        <v>151</v>
      </c>
      <c r="D596" s="87" t="s">
        <v>1269</v>
      </c>
      <c r="E596" s="87"/>
      <c r="F596" s="87" t="s">
        <v>674</v>
      </c>
      <c r="G596" s="87" t="s">
        <v>1270</v>
      </c>
    </row>
    <row r="597" spans="1:7" x14ac:dyDescent="0.25">
      <c r="A597" s="78" t="s">
        <v>1342</v>
      </c>
      <c r="B597" s="91" t="s">
        <v>1099</v>
      </c>
      <c r="C597" s="166" t="s">
        <v>1879</v>
      </c>
      <c r="D597" s="204" t="s">
        <v>1879</v>
      </c>
      <c r="E597" s="70"/>
      <c r="F597" s="100" t="str">
        <f>IF($C$601=0,"",IF(C597="[for completion]","",IF(C597="","",C597/$C$601)))</f>
        <v/>
      </c>
      <c r="G597" s="100" t="str">
        <f>IF($D$601=0,"",IF(D597="[for completion]","",IF(D597="","",D597/$D$601)))</f>
        <v/>
      </c>
    </row>
    <row r="598" spans="1:7" x14ac:dyDescent="0.25">
      <c r="A598" s="78" t="s">
        <v>1343</v>
      </c>
      <c r="B598" s="165" t="s">
        <v>1344</v>
      </c>
      <c r="C598" s="166" t="s">
        <v>1879</v>
      </c>
      <c r="D598" s="204" t="s">
        <v>1879</v>
      </c>
      <c r="E598" s="70"/>
      <c r="F598" s="100" t="str">
        <f>IF($C$601=0,"",IF(C598="[for completion]","",IF(C598="","",C598/$C$601)))</f>
        <v/>
      </c>
      <c r="G598" s="100" t="str">
        <f>IF($D$601=0,"",IF(D598="[for completion]","",IF(D598="","",D598/$D$601)))</f>
        <v/>
      </c>
    </row>
    <row r="599" spans="1:7" x14ac:dyDescent="0.25">
      <c r="A599" s="78" t="s">
        <v>1345</v>
      </c>
      <c r="B599" s="91" t="s">
        <v>549</v>
      </c>
      <c r="C599" s="166" t="s">
        <v>1879</v>
      </c>
      <c r="D599" s="204" t="s">
        <v>1879</v>
      </c>
      <c r="E599" s="70"/>
      <c r="F599" s="100" t="str">
        <f>IF($C$601=0,"",IF(C599="[for completion]","",IF(C599="","",C599/$C$601)))</f>
        <v/>
      </c>
      <c r="G599" s="100" t="str">
        <f>IF($D$601=0,"",IF(D599="[for completion]","",IF(D599="","",D599/$D$601)))</f>
        <v/>
      </c>
    </row>
    <row r="600" spans="1:7" x14ac:dyDescent="0.25">
      <c r="A600" s="78" t="s">
        <v>1346</v>
      </c>
      <c r="B600" s="78" t="s">
        <v>1016</v>
      </c>
      <c r="C600" s="166" t="s">
        <v>1879</v>
      </c>
      <c r="D600" s="204" t="s">
        <v>1879</v>
      </c>
      <c r="E600" s="70"/>
      <c r="F600" s="100" t="str">
        <f>IF($C$601=0,"",IF(C600="[for completion]","",IF(C600="","",C600/$C$601)))</f>
        <v/>
      </c>
      <c r="G600" s="100" t="str">
        <f>IF($D$601=0,"",IF(D600="[for completion]","",IF(D600="","",D600/$D$601)))</f>
        <v/>
      </c>
    </row>
    <row r="601" spans="1:7" x14ac:dyDescent="0.25">
      <c r="A601" s="78" t="s">
        <v>1347</v>
      </c>
      <c r="B601" s="91" t="s">
        <v>191</v>
      </c>
      <c r="C601" s="118">
        <f>SUM(C597:C600)</f>
        <v>0</v>
      </c>
      <c r="D601" s="147">
        <f>SUM(D597:D600)</f>
        <v>0</v>
      </c>
      <c r="E601" s="70"/>
      <c r="F601" s="143">
        <f>SUM(F597:F600)</f>
        <v>0</v>
      </c>
      <c r="G601" s="143">
        <f>SUM(G597:G600)</f>
        <v>0</v>
      </c>
    </row>
    <row r="603" spans="1:7" x14ac:dyDescent="0.25">
      <c r="A603" s="117"/>
      <c r="B603" s="117" t="s">
        <v>1369</v>
      </c>
      <c r="C603" s="117" t="s">
        <v>1106</v>
      </c>
      <c r="D603" s="117" t="s">
        <v>1348</v>
      </c>
      <c r="E603" s="117"/>
      <c r="F603" s="117" t="s">
        <v>1108</v>
      </c>
      <c r="G603" s="88" t="s">
        <v>1109</v>
      </c>
    </row>
    <row r="604" spans="1:7" x14ac:dyDescent="0.25">
      <c r="A604" s="78" t="s">
        <v>1349</v>
      </c>
      <c r="B604" s="91" t="s">
        <v>1229</v>
      </c>
      <c r="C604" s="166" t="s">
        <v>1879</v>
      </c>
      <c r="D604" s="166" t="s">
        <v>1879</v>
      </c>
      <c r="E604" s="168"/>
      <c r="F604" s="166" t="s">
        <v>1879</v>
      </c>
      <c r="G604" s="166" t="s">
        <v>1879</v>
      </c>
    </row>
    <row r="605" spans="1:7" x14ac:dyDescent="0.25">
      <c r="A605" s="78" t="s">
        <v>1350</v>
      </c>
      <c r="B605" s="91" t="s">
        <v>1231</v>
      </c>
      <c r="C605" s="166" t="s">
        <v>1879</v>
      </c>
      <c r="D605" s="166" t="s">
        <v>1879</v>
      </c>
      <c r="E605" s="168"/>
      <c r="F605" s="166" t="s">
        <v>1879</v>
      </c>
      <c r="G605" s="166" t="s">
        <v>1879</v>
      </c>
    </row>
    <row r="606" spans="1:7" x14ac:dyDescent="0.25">
      <c r="A606" s="78" t="s">
        <v>1351</v>
      </c>
      <c r="B606" s="91" t="s">
        <v>1233</v>
      </c>
      <c r="C606" s="166" t="s">
        <v>1879</v>
      </c>
      <c r="D606" s="166" t="s">
        <v>1879</v>
      </c>
      <c r="E606" s="168"/>
      <c r="F606" s="166" t="s">
        <v>1879</v>
      </c>
      <c r="G606" s="166" t="s">
        <v>1879</v>
      </c>
    </row>
    <row r="607" spans="1:7" x14ac:dyDescent="0.25">
      <c r="A607" s="78" t="s">
        <v>1352</v>
      </c>
      <c r="B607" s="91" t="s">
        <v>1235</v>
      </c>
      <c r="C607" s="166" t="s">
        <v>1879</v>
      </c>
      <c r="D607" s="166" t="s">
        <v>1879</v>
      </c>
      <c r="E607" s="168"/>
      <c r="F607" s="166" t="s">
        <v>1879</v>
      </c>
      <c r="G607" s="166" t="s">
        <v>1879</v>
      </c>
    </row>
    <row r="608" spans="1:7" x14ac:dyDescent="0.25">
      <c r="A608" s="78" t="s">
        <v>1353</v>
      </c>
      <c r="B608" s="91" t="s">
        <v>1237</v>
      </c>
      <c r="C608" s="166" t="s">
        <v>1879</v>
      </c>
      <c r="D608" s="166" t="s">
        <v>1879</v>
      </c>
      <c r="E608" s="168"/>
      <c r="F608" s="166" t="s">
        <v>1879</v>
      </c>
      <c r="G608" s="166" t="s">
        <v>1879</v>
      </c>
    </row>
    <row r="609" spans="1:7" x14ac:dyDescent="0.25">
      <c r="A609" s="78" t="s">
        <v>1354</v>
      </c>
      <c r="B609" s="91" t="s">
        <v>1239</v>
      </c>
      <c r="C609" s="166" t="s">
        <v>1879</v>
      </c>
      <c r="D609" s="166" t="s">
        <v>1879</v>
      </c>
      <c r="E609" s="168"/>
      <c r="F609" s="166" t="s">
        <v>1879</v>
      </c>
      <c r="G609" s="166" t="s">
        <v>1879</v>
      </c>
    </row>
    <row r="610" spans="1:7" x14ac:dyDescent="0.25">
      <c r="A610" s="78" t="s">
        <v>1355</v>
      </c>
      <c r="B610" s="91" t="s">
        <v>1241</v>
      </c>
      <c r="C610" s="166" t="s">
        <v>1879</v>
      </c>
      <c r="D610" s="166" t="s">
        <v>1879</v>
      </c>
      <c r="E610" s="168"/>
      <c r="F610" s="166" t="s">
        <v>1879</v>
      </c>
      <c r="G610" s="166" t="s">
        <v>1879</v>
      </c>
    </row>
    <row r="611" spans="1:7" x14ac:dyDescent="0.25">
      <c r="A611" s="78" t="s">
        <v>1356</v>
      </c>
      <c r="B611" s="91" t="s">
        <v>1243</v>
      </c>
      <c r="C611" s="166" t="s">
        <v>1879</v>
      </c>
      <c r="D611" s="166" t="s">
        <v>1879</v>
      </c>
      <c r="E611" s="168"/>
      <c r="F611" s="166" t="s">
        <v>1879</v>
      </c>
      <c r="G611" s="166" t="s">
        <v>1879</v>
      </c>
    </row>
    <row r="612" spans="1:7" x14ac:dyDescent="0.25">
      <c r="A612" s="78" t="s">
        <v>1357</v>
      </c>
      <c r="B612" s="91" t="s">
        <v>1245</v>
      </c>
      <c r="C612" s="166" t="s">
        <v>1879</v>
      </c>
      <c r="D612" s="166" t="s">
        <v>1879</v>
      </c>
      <c r="E612" s="168"/>
      <c r="F612" s="166" t="s">
        <v>1879</v>
      </c>
      <c r="G612" s="166" t="s">
        <v>1879</v>
      </c>
    </row>
    <row r="613" spans="1:7" x14ac:dyDescent="0.25">
      <c r="A613" s="78" t="s">
        <v>1358</v>
      </c>
      <c r="B613" s="91" t="s">
        <v>1247</v>
      </c>
      <c r="C613" s="166" t="s">
        <v>1879</v>
      </c>
      <c r="D613" s="166" t="s">
        <v>1879</v>
      </c>
      <c r="E613" s="168"/>
      <c r="F613" s="166" t="s">
        <v>1879</v>
      </c>
      <c r="G613" s="166" t="s">
        <v>1879</v>
      </c>
    </row>
    <row r="614" spans="1:7" x14ac:dyDescent="0.25">
      <c r="A614" s="78" t="s">
        <v>1359</v>
      </c>
      <c r="B614" s="91" t="s">
        <v>1249</v>
      </c>
      <c r="C614" s="166" t="s">
        <v>1879</v>
      </c>
      <c r="D614" s="166" t="s">
        <v>1879</v>
      </c>
      <c r="E614" s="168"/>
      <c r="F614" s="166" t="s">
        <v>1879</v>
      </c>
      <c r="G614" s="166" t="s">
        <v>1879</v>
      </c>
    </row>
    <row r="615" spans="1:7" x14ac:dyDescent="0.25">
      <c r="A615" s="78" t="s">
        <v>1360</v>
      </c>
      <c r="B615" s="91" t="s">
        <v>1251</v>
      </c>
      <c r="C615" s="166" t="s">
        <v>1879</v>
      </c>
      <c r="D615" s="166" t="s">
        <v>1879</v>
      </c>
      <c r="E615" s="168"/>
      <c r="F615" s="166" t="s">
        <v>1879</v>
      </c>
      <c r="G615" s="166" t="s">
        <v>1879</v>
      </c>
    </row>
    <row r="616" spans="1:7" x14ac:dyDescent="0.25">
      <c r="A616" s="78" t="s">
        <v>1361</v>
      </c>
      <c r="B616" s="91" t="s">
        <v>189</v>
      </c>
      <c r="C616" s="166" t="s">
        <v>1879</v>
      </c>
      <c r="D616" s="166" t="s">
        <v>1879</v>
      </c>
      <c r="E616" s="168"/>
      <c r="F616" s="166" t="s">
        <v>1879</v>
      </c>
      <c r="G616" s="166" t="s">
        <v>1879</v>
      </c>
    </row>
    <row r="617" spans="1:7" x14ac:dyDescent="0.25">
      <c r="A617" s="78" t="s">
        <v>1362</v>
      </c>
      <c r="B617" s="91" t="s">
        <v>191</v>
      </c>
      <c r="C617" s="118">
        <f>SUM(C604:C616)</f>
        <v>0</v>
      </c>
      <c r="D617" s="118">
        <f>SUM(D604:D616)</f>
        <v>0</v>
      </c>
      <c r="E617" s="62"/>
      <c r="F617" s="60"/>
      <c r="G617" s="100" t="str">
        <f>IF($D$393=0,"",IF(#REF!="[For completion]","",#REF!/$D$393))</f>
        <v/>
      </c>
    </row>
    <row r="618" spans="1:7" x14ac:dyDescent="0.25">
      <c r="A618" s="78" t="s">
        <v>1363</v>
      </c>
      <c r="B618" s="78" t="s">
        <v>1119</v>
      </c>
      <c r="C618" s="2"/>
      <c r="D618" s="2"/>
      <c r="E618" s="2"/>
      <c r="F618" s="166" t="s">
        <v>115</v>
      </c>
      <c r="G618" s="100" t="str">
        <f>IF($D$622=0,"",IF(D617="[for completion]","",IF(D617="","",D617/$D$622)))</f>
        <v/>
      </c>
    </row>
    <row r="619" spans="1:7" x14ac:dyDescent="0.25">
      <c r="A619" s="78" t="s">
        <v>1364</v>
      </c>
      <c r="G619" s="145" t="str">
        <f>IF($D$622=0,"",IF(D618="[for completion]","",IF(D618="","",D618/$D$622)))</f>
        <v/>
      </c>
    </row>
    <row r="620" spans="1:7" x14ac:dyDescent="0.25">
      <c r="A620" s="78" t="s">
        <v>1365</v>
      </c>
      <c r="B620" s="82"/>
      <c r="C620" s="60"/>
      <c r="D620" s="146"/>
      <c r="E620" s="62"/>
      <c r="F620" s="145"/>
      <c r="G620" s="145" t="str">
        <f t="shared" ref="G620:G622" si="36">IF($D$622=0,"",IF(D620="[for completion]","",IF(D620="","",D620/$D$622)))</f>
        <v/>
      </c>
    </row>
    <row r="621" spans="1:7" x14ac:dyDescent="0.25">
      <c r="A621" s="78" t="s">
        <v>1366</v>
      </c>
      <c r="B621" s="82"/>
      <c r="C621" s="60"/>
      <c r="D621" s="146"/>
      <c r="E621" s="62"/>
      <c r="F621" s="145"/>
      <c r="G621" s="145" t="str">
        <f t="shared" si="36"/>
        <v/>
      </c>
    </row>
    <row r="622" spans="1:7" x14ac:dyDescent="0.25">
      <c r="A622" s="78" t="s">
        <v>1367</v>
      </c>
      <c r="B622" s="82"/>
      <c r="C622" s="60"/>
      <c r="D622" s="146"/>
      <c r="E622" s="62"/>
      <c r="F622" s="145"/>
      <c r="G622" s="145" t="str">
        <f t="shared" si="36"/>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38 F216:G216 D216" name="Mortgage Assets II_1"/>
    <protectedRange sqref="C219:D226 B228:D236 F228:G236 F238:G238 B250:D258 F250:G258 B266:C275 B280:C285 C277:C279 F277:G285 D277:D285 C425:D425 D260:D275 F260:G275 C260:C265 F216:G216 C241:D248 C238:D238 D216"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C9" zoomScaleNormal="100" workbookViewId="0">
      <selection activeCell="D18" sqref="D18"/>
    </sheetView>
  </sheetViews>
  <sheetFormatPr defaultColWidth="8.85546875" defaultRowHeight="15" outlineLevelRow="1" x14ac:dyDescent="0.25"/>
  <cols>
    <col min="1" max="1" width="12" style="65" customWidth="1"/>
    <col min="2" max="2" width="60.7109375" style="65" customWidth="1"/>
    <col min="3" max="4" width="40.7109375" style="65" customWidth="1"/>
    <col min="5" max="5" width="7.28515625" style="65" customWidth="1"/>
    <col min="6" max="6" width="40.7109375" style="65" customWidth="1"/>
    <col min="7" max="7" width="40.7109375" style="62" customWidth="1"/>
    <col min="8" max="8" width="7.28515625" style="65" customWidth="1"/>
    <col min="9" max="9" width="71.85546875"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4" ht="31.5" x14ac:dyDescent="0.25">
      <c r="A1" s="1" t="s">
        <v>1370</v>
      </c>
      <c r="B1" s="1"/>
      <c r="C1" s="62"/>
      <c r="D1" s="62"/>
      <c r="E1" s="62"/>
      <c r="F1" s="11" t="s">
        <v>101</v>
      </c>
      <c r="H1" s="62"/>
      <c r="I1" s="1"/>
      <c r="J1" s="62"/>
      <c r="K1" s="62"/>
      <c r="L1" s="62"/>
      <c r="M1" s="62"/>
    </row>
    <row r="2" spans="1:14" ht="15.75" thickBot="1" x14ac:dyDescent="0.3">
      <c r="A2" s="62"/>
      <c r="B2" s="62"/>
      <c r="C2" s="62"/>
      <c r="D2" s="62"/>
      <c r="E2" s="62"/>
      <c r="F2" s="62"/>
      <c r="H2" s="2"/>
      <c r="L2" s="62"/>
      <c r="M2" s="62"/>
    </row>
    <row r="3" spans="1:14" ht="19.5" thickBot="1" x14ac:dyDescent="0.3">
      <c r="A3" s="66"/>
      <c r="B3" s="67" t="s">
        <v>102</v>
      </c>
      <c r="C3" s="137" t="s">
        <v>103</v>
      </c>
      <c r="D3" s="66"/>
      <c r="E3" s="66"/>
      <c r="F3" s="66"/>
      <c r="G3" s="66"/>
      <c r="H3" s="2"/>
      <c r="L3" s="62"/>
      <c r="M3" s="62"/>
    </row>
    <row r="4" spans="1:14" ht="15.75" thickBot="1" x14ac:dyDescent="0.3">
      <c r="H4" s="2"/>
      <c r="L4" s="62"/>
      <c r="M4" s="62"/>
    </row>
    <row r="5" spans="1:14" ht="18.75" x14ac:dyDescent="0.25">
      <c r="B5" s="69" t="s">
        <v>1371</v>
      </c>
      <c r="C5" s="68"/>
      <c r="E5" s="70"/>
      <c r="F5" s="70"/>
      <c r="H5" s="2"/>
      <c r="L5" s="62"/>
      <c r="M5" s="62"/>
    </row>
    <row r="6" spans="1:14" ht="15.75" thickBot="1" x14ac:dyDescent="0.3">
      <c r="B6" s="73" t="s">
        <v>1372</v>
      </c>
      <c r="H6" s="2"/>
      <c r="L6" s="62"/>
      <c r="M6" s="62"/>
    </row>
    <row r="7" spans="1:14" s="170" customFormat="1" x14ac:dyDescent="0.25">
      <c r="A7" s="65"/>
      <c r="B7" s="169"/>
      <c r="C7" s="65"/>
      <c r="D7" s="65"/>
      <c r="E7" s="65"/>
      <c r="F7" s="65"/>
      <c r="G7" s="62"/>
      <c r="H7" s="2"/>
      <c r="I7" s="65"/>
      <c r="J7" s="65"/>
      <c r="K7" s="65"/>
      <c r="L7" s="62"/>
      <c r="M7" s="62"/>
      <c r="N7" s="62"/>
    </row>
    <row r="8" spans="1:14" ht="37.5" x14ac:dyDescent="0.25">
      <c r="A8" s="75" t="s">
        <v>112</v>
      </c>
      <c r="B8" s="75" t="s">
        <v>1372</v>
      </c>
      <c r="C8" s="76"/>
      <c r="D8" s="76"/>
      <c r="E8" s="76"/>
      <c r="F8" s="76"/>
      <c r="G8" s="77"/>
      <c r="H8" s="2"/>
      <c r="I8" s="82"/>
      <c r="J8" s="70"/>
      <c r="K8" s="70"/>
      <c r="L8" s="70"/>
      <c r="M8" s="70"/>
    </row>
    <row r="9" spans="1:14" ht="15" customHeight="1" x14ac:dyDescent="0.25">
      <c r="A9" s="87"/>
      <c r="B9" s="88" t="s">
        <v>1373</v>
      </c>
      <c r="C9" s="87"/>
      <c r="D9" s="87"/>
      <c r="E9" s="87"/>
      <c r="F9" s="90"/>
      <c r="G9" s="90"/>
      <c r="H9" s="2"/>
      <c r="I9" s="82"/>
      <c r="J9" s="108"/>
      <c r="K9" s="108"/>
      <c r="L9" s="108"/>
      <c r="M9" s="109"/>
      <c r="N9" s="109"/>
    </row>
    <row r="10" spans="1:14" x14ac:dyDescent="0.25">
      <c r="A10" s="78" t="s">
        <v>1374</v>
      </c>
      <c r="B10" s="78" t="s">
        <v>1375</v>
      </c>
      <c r="C10" s="204" t="s">
        <v>115</v>
      </c>
      <c r="E10" s="82"/>
      <c r="F10" s="82"/>
      <c r="H10" s="2"/>
      <c r="I10" s="82"/>
      <c r="L10" s="82"/>
      <c r="M10" s="82"/>
    </row>
    <row r="11" spans="1:14" outlineLevel="1" x14ac:dyDescent="0.25">
      <c r="A11" s="78" t="s">
        <v>1376</v>
      </c>
      <c r="B11" s="144" t="s">
        <v>666</v>
      </c>
      <c r="C11" s="146"/>
      <c r="E11" s="82"/>
      <c r="F11" s="82"/>
      <c r="H11" s="2"/>
      <c r="I11" s="82"/>
      <c r="L11" s="82"/>
      <c r="M11" s="82"/>
    </row>
    <row r="12" spans="1:14" outlineLevel="1" x14ac:dyDescent="0.25">
      <c r="A12" s="78" t="s">
        <v>1377</v>
      </c>
      <c r="B12" s="144" t="s">
        <v>668</v>
      </c>
      <c r="C12" s="146"/>
      <c r="E12" s="82"/>
      <c r="F12" s="82"/>
      <c r="H12" s="2"/>
      <c r="I12" s="82"/>
      <c r="L12" s="82"/>
      <c r="M12" s="82"/>
    </row>
    <row r="13" spans="1:14" outlineLevel="1" x14ac:dyDescent="0.25">
      <c r="A13" s="78" t="s">
        <v>1378</v>
      </c>
      <c r="E13" s="82"/>
      <c r="F13" s="82"/>
      <c r="H13" s="2"/>
      <c r="I13" s="82"/>
      <c r="L13" s="82"/>
      <c r="M13" s="82"/>
    </row>
    <row r="14" spans="1:14" outlineLevel="1" x14ac:dyDescent="0.25">
      <c r="A14" s="78" t="s">
        <v>1379</v>
      </c>
      <c r="E14" s="82"/>
      <c r="F14" s="82"/>
      <c r="H14" s="2"/>
      <c r="I14" s="82"/>
      <c r="L14" s="82"/>
      <c r="M14" s="82"/>
    </row>
    <row r="15" spans="1:14" outlineLevel="1" x14ac:dyDescent="0.25">
      <c r="A15" s="78" t="s">
        <v>1380</v>
      </c>
      <c r="E15" s="82"/>
      <c r="F15" s="82"/>
      <c r="H15" s="2"/>
      <c r="I15" s="82"/>
      <c r="L15" s="82"/>
      <c r="M15" s="82"/>
    </row>
    <row r="16" spans="1:14" outlineLevel="1" x14ac:dyDescent="0.25">
      <c r="A16" s="78" t="s">
        <v>1381</v>
      </c>
      <c r="E16" s="82"/>
      <c r="F16" s="82"/>
      <c r="H16" s="2"/>
      <c r="I16" s="82"/>
      <c r="L16" s="82"/>
      <c r="M16" s="82"/>
    </row>
    <row r="17" spans="1:14" outlineLevel="1" x14ac:dyDescent="0.25">
      <c r="A17" s="78" t="s">
        <v>1382</v>
      </c>
      <c r="E17" s="82"/>
      <c r="F17" s="82"/>
      <c r="H17" s="2"/>
      <c r="I17" s="82"/>
      <c r="L17" s="82"/>
      <c r="M17" s="82"/>
    </row>
    <row r="18" spans="1:14" x14ac:dyDescent="0.25">
      <c r="A18" s="87"/>
      <c r="B18" s="87" t="s">
        <v>1383</v>
      </c>
      <c r="C18" s="87" t="s">
        <v>870</v>
      </c>
      <c r="D18" s="87" t="s">
        <v>1384</v>
      </c>
      <c r="E18" s="87"/>
      <c r="F18" s="87" t="s">
        <v>1385</v>
      </c>
      <c r="G18" s="87" t="s">
        <v>1386</v>
      </c>
      <c r="H18" s="2"/>
      <c r="I18" s="160"/>
      <c r="J18" s="108"/>
      <c r="K18" s="108"/>
      <c r="L18" s="70"/>
      <c r="M18" s="108"/>
      <c r="N18" s="108"/>
    </row>
    <row r="19" spans="1:14" x14ac:dyDescent="0.25">
      <c r="A19" s="78" t="s">
        <v>1387</v>
      </c>
      <c r="B19" s="78" t="s">
        <v>1388</v>
      </c>
      <c r="C19" s="166" t="s">
        <v>115</v>
      </c>
      <c r="D19" s="218"/>
      <c r="E19" s="218"/>
      <c r="F19" s="220"/>
      <c r="G19" s="220"/>
      <c r="H19" s="2"/>
      <c r="I19" s="82"/>
      <c r="L19" s="108"/>
      <c r="M19" s="109"/>
      <c r="N19" s="109"/>
    </row>
    <row r="20" spans="1:14" x14ac:dyDescent="0.25">
      <c r="A20" s="108"/>
      <c r="B20" s="160"/>
      <c r="C20" s="218"/>
      <c r="D20" s="218"/>
      <c r="E20" s="218"/>
      <c r="F20" s="220"/>
      <c r="G20" s="220"/>
      <c r="H20" s="2"/>
      <c r="I20" s="160"/>
      <c r="J20" s="108"/>
      <c r="K20" s="108"/>
      <c r="L20" s="108"/>
      <c r="M20" s="109"/>
      <c r="N20" s="109"/>
    </row>
    <row r="21" spans="1:14" x14ac:dyDescent="0.25">
      <c r="B21" s="78" t="s">
        <v>875</v>
      </c>
      <c r="C21" s="108"/>
      <c r="D21" s="108"/>
      <c r="E21" s="108"/>
      <c r="F21" s="109"/>
      <c r="G21" s="109"/>
      <c r="H21" s="2"/>
      <c r="I21" s="82"/>
      <c r="J21" s="108"/>
      <c r="K21" s="108"/>
      <c r="L21" s="108"/>
      <c r="M21" s="109"/>
      <c r="N21" s="109"/>
    </row>
    <row r="22" spans="1:14" x14ac:dyDescent="0.25">
      <c r="A22" s="78" t="s">
        <v>1389</v>
      </c>
      <c r="B22" s="187" t="s">
        <v>773</v>
      </c>
      <c r="C22" s="166" t="s">
        <v>115</v>
      </c>
      <c r="D22" s="204" t="s">
        <v>115</v>
      </c>
      <c r="E22" s="82"/>
      <c r="F22" s="100" t="str">
        <f>IF($C$37=0,"",IF(C22="[for completion]","",C22/$C$37))</f>
        <v/>
      </c>
      <c r="G22" s="100" t="str">
        <f>IF($D$37=0,"",IF(D22="[for completion]","",D22/$D$37))</f>
        <v/>
      </c>
      <c r="H22" s="2"/>
      <c r="I22" s="82"/>
      <c r="L22" s="82"/>
      <c r="M22" s="101"/>
      <c r="N22" s="101"/>
    </row>
    <row r="23" spans="1:14" x14ac:dyDescent="0.25">
      <c r="A23" s="78" t="s">
        <v>1390</v>
      </c>
      <c r="B23" s="187" t="s">
        <v>773</v>
      </c>
      <c r="C23" s="166" t="s">
        <v>115</v>
      </c>
      <c r="D23" s="204" t="s">
        <v>115</v>
      </c>
      <c r="E23" s="82"/>
      <c r="F23" s="100" t="str">
        <f t="shared" ref="F23:F36" si="0">IF($C$37=0,"",IF(C23="[for completion]","",C23/$C$37))</f>
        <v/>
      </c>
      <c r="G23" s="100" t="str">
        <f t="shared" ref="G23:G36" si="1">IF($D$37=0,"",IF(D23="[for completion]","",D23/$D$37))</f>
        <v/>
      </c>
      <c r="H23" s="2"/>
      <c r="I23" s="82"/>
      <c r="L23" s="82"/>
      <c r="M23" s="101"/>
      <c r="N23" s="101"/>
    </row>
    <row r="24" spans="1:14" x14ac:dyDescent="0.25">
      <c r="A24" s="78" t="s">
        <v>1391</v>
      </c>
      <c r="B24" s="187" t="s">
        <v>773</v>
      </c>
      <c r="C24" s="166" t="s">
        <v>115</v>
      </c>
      <c r="D24" s="204" t="s">
        <v>115</v>
      </c>
      <c r="F24" s="100" t="str">
        <f t="shared" si="0"/>
        <v/>
      </c>
      <c r="G24" s="100" t="str">
        <f t="shared" si="1"/>
        <v/>
      </c>
      <c r="H24" s="2"/>
      <c r="I24" s="82"/>
      <c r="M24" s="101"/>
      <c r="N24" s="101"/>
    </row>
    <row r="25" spans="1:14" x14ac:dyDescent="0.25">
      <c r="A25" s="78" t="s">
        <v>1392</v>
      </c>
      <c r="B25" s="187" t="s">
        <v>773</v>
      </c>
      <c r="C25" s="166" t="s">
        <v>115</v>
      </c>
      <c r="D25" s="204" t="s">
        <v>115</v>
      </c>
      <c r="E25" s="97"/>
      <c r="F25" s="100" t="str">
        <f t="shared" si="0"/>
        <v/>
      </c>
      <c r="G25" s="100" t="str">
        <f t="shared" si="1"/>
        <v/>
      </c>
      <c r="H25" s="2"/>
      <c r="I25" s="82"/>
      <c r="L25" s="97"/>
      <c r="M25" s="101"/>
      <c r="N25" s="101"/>
    </row>
    <row r="26" spans="1:14" x14ac:dyDescent="0.25">
      <c r="A26" s="78" t="s">
        <v>1393</v>
      </c>
      <c r="B26" s="187" t="s">
        <v>773</v>
      </c>
      <c r="C26" s="166" t="s">
        <v>115</v>
      </c>
      <c r="D26" s="204" t="s">
        <v>115</v>
      </c>
      <c r="E26" s="97"/>
      <c r="F26" s="100" t="str">
        <f t="shared" si="0"/>
        <v/>
      </c>
      <c r="G26" s="100" t="str">
        <f t="shared" si="1"/>
        <v/>
      </c>
      <c r="H26" s="2"/>
      <c r="I26" s="82"/>
      <c r="L26" s="97"/>
      <c r="M26" s="101"/>
      <c r="N26" s="101"/>
    </row>
    <row r="27" spans="1:14" x14ac:dyDescent="0.25">
      <c r="A27" s="78" t="s">
        <v>1394</v>
      </c>
      <c r="B27" s="187" t="s">
        <v>773</v>
      </c>
      <c r="C27" s="166" t="s">
        <v>115</v>
      </c>
      <c r="D27" s="204" t="s">
        <v>115</v>
      </c>
      <c r="E27" s="97"/>
      <c r="F27" s="100" t="str">
        <f t="shared" si="0"/>
        <v/>
      </c>
      <c r="G27" s="100" t="str">
        <f t="shared" si="1"/>
        <v/>
      </c>
      <c r="H27" s="2"/>
      <c r="I27" s="82"/>
      <c r="L27" s="97"/>
      <c r="M27" s="101"/>
      <c r="N27" s="101"/>
    </row>
    <row r="28" spans="1:14" x14ac:dyDescent="0.25">
      <c r="A28" s="78" t="s">
        <v>1395</v>
      </c>
      <c r="B28" s="187" t="s">
        <v>773</v>
      </c>
      <c r="C28" s="166" t="s">
        <v>115</v>
      </c>
      <c r="D28" s="204" t="s">
        <v>115</v>
      </c>
      <c r="E28" s="97"/>
      <c r="F28" s="100" t="str">
        <f t="shared" si="0"/>
        <v/>
      </c>
      <c r="G28" s="100" t="str">
        <f t="shared" si="1"/>
        <v/>
      </c>
      <c r="H28" s="2"/>
      <c r="I28" s="82"/>
      <c r="L28" s="97"/>
      <c r="M28" s="101"/>
      <c r="N28" s="101"/>
    </row>
    <row r="29" spans="1:14" x14ac:dyDescent="0.25">
      <c r="A29" s="78" t="s">
        <v>1396</v>
      </c>
      <c r="B29" s="187" t="s">
        <v>773</v>
      </c>
      <c r="C29" s="166" t="s">
        <v>115</v>
      </c>
      <c r="D29" s="204" t="s">
        <v>115</v>
      </c>
      <c r="E29" s="97"/>
      <c r="F29" s="100" t="str">
        <f t="shared" si="0"/>
        <v/>
      </c>
      <c r="G29" s="100" t="str">
        <f t="shared" si="1"/>
        <v/>
      </c>
      <c r="H29" s="2"/>
      <c r="I29" s="82"/>
      <c r="L29" s="97"/>
      <c r="M29" s="101"/>
      <c r="N29" s="101"/>
    </row>
    <row r="30" spans="1:14" x14ac:dyDescent="0.25">
      <c r="A30" s="78" t="s">
        <v>1397</v>
      </c>
      <c r="B30" s="187" t="s">
        <v>773</v>
      </c>
      <c r="C30" s="166" t="s">
        <v>115</v>
      </c>
      <c r="D30" s="204" t="s">
        <v>115</v>
      </c>
      <c r="E30" s="97"/>
      <c r="F30" s="100" t="str">
        <f t="shared" si="0"/>
        <v/>
      </c>
      <c r="G30" s="100" t="str">
        <f t="shared" si="1"/>
        <v/>
      </c>
      <c r="H30" s="2"/>
      <c r="I30" s="82"/>
      <c r="L30" s="97"/>
      <c r="M30" s="101"/>
      <c r="N30" s="101"/>
    </row>
    <row r="31" spans="1:14" x14ac:dyDescent="0.25">
      <c r="A31" s="78" t="s">
        <v>1398</v>
      </c>
      <c r="B31" s="187" t="s">
        <v>773</v>
      </c>
      <c r="C31" s="166" t="s">
        <v>115</v>
      </c>
      <c r="D31" s="204" t="s">
        <v>115</v>
      </c>
      <c r="E31" s="97"/>
      <c r="F31" s="100" t="str">
        <f t="shared" si="0"/>
        <v/>
      </c>
      <c r="G31" s="100" t="str">
        <f t="shared" si="1"/>
        <v/>
      </c>
      <c r="H31" s="2"/>
      <c r="I31" s="82"/>
      <c r="L31" s="97"/>
      <c r="M31" s="101"/>
      <c r="N31" s="101"/>
    </row>
    <row r="32" spans="1:14" x14ac:dyDescent="0.25">
      <c r="A32" s="78" t="s">
        <v>1399</v>
      </c>
      <c r="B32" s="187" t="s">
        <v>773</v>
      </c>
      <c r="C32" s="166" t="s">
        <v>115</v>
      </c>
      <c r="D32" s="204" t="s">
        <v>115</v>
      </c>
      <c r="E32" s="97"/>
      <c r="F32" s="100" t="str">
        <f t="shared" si="0"/>
        <v/>
      </c>
      <c r="G32" s="100" t="str">
        <f t="shared" si="1"/>
        <v/>
      </c>
      <c r="H32" s="2"/>
      <c r="I32" s="82"/>
      <c r="L32" s="97"/>
      <c r="M32" s="101"/>
      <c r="N32" s="101"/>
    </row>
    <row r="33" spans="1:14" x14ac:dyDescent="0.25">
      <c r="A33" s="78" t="s">
        <v>1400</v>
      </c>
      <c r="B33" s="187" t="s">
        <v>773</v>
      </c>
      <c r="C33" s="166" t="s">
        <v>115</v>
      </c>
      <c r="D33" s="204" t="s">
        <v>115</v>
      </c>
      <c r="E33" s="97"/>
      <c r="F33" s="100" t="str">
        <f t="shared" si="0"/>
        <v/>
      </c>
      <c r="G33" s="100" t="str">
        <f t="shared" si="1"/>
        <v/>
      </c>
      <c r="H33" s="2"/>
      <c r="I33" s="82"/>
      <c r="L33" s="97"/>
      <c r="M33" s="101"/>
      <c r="N33" s="101"/>
    </row>
    <row r="34" spans="1:14" x14ac:dyDescent="0.25">
      <c r="A34" s="78" t="s">
        <v>1401</v>
      </c>
      <c r="B34" s="187" t="s">
        <v>773</v>
      </c>
      <c r="C34" s="166" t="s">
        <v>115</v>
      </c>
      <c r="D34" s="204" t="s">
        <v>115</v>
      </c>
      <c r="E34" s="97"/>
      <c r="F34" s="100" t="str">
        <f t="shared" si="0"/>
        <v/>
      </c>
      <c r="G34" s="100" t="str">
        <f t="shared" si="1"/>
        <v/>
      </c>
      <c r="H34" s="2"/>
      <c r="I34" s="82"/>
      <c r="L34" s="97"/>
      <c r="M34" s="101"/>
      <c r="N34" s="101"/>
    </row>
    <row r="35" spans="1:14" x14ac:dyDescent="0.25">
      <c r="A35" s="78" t="s">
        <v>1402</v>
      </c>
      <c r="B35" s="187" t="s">
        <v>773</v>
      </c>
      <c r="C35" s="166" t="s">
        <v>115</v>
      </c>
      <c r="D35" s="204" t="s">
        <v>115</v>
      </c>
      <c r="E35" s="97"/>
      <c r="F35" s="100" t="str">
        <f t="shared" si="0"/>
        <v/>
      </c>
      <c r="G35" s="100" t="str">
        <f t="shared" si="1"/>
        <v/>
      </c>
      <c r="H35" s="2"/>
      <c r="I35" s="82"/>
      <c r="L35" s="97"/>
      <c r="M35" s="101"/>
      <c r="N35" s="101"/>
    </row>
    <row r="36" spans="1:14" x14ac:dyDescent="0.25">
      <c r="A36" s="78" t="s">
        <v>1403</v>
      </c>
      <c r="B36" s="187" t="s">
        <v>773</v>
      </c>
      <c r="C36" s="166" t="s">
        <v>115</v>
      </c>
      <c r="D36" s="204" t="s">
        <v>115</v>
      </c>
      <c r="E36" s="97"/>
      <c r="F36" s="100" t="str">
        <f t="shared" si="0"/>
        <v/>
      </c>
      <c r="G36" s="100" t="str">
        <f t="shared" si="1"/>
        <v/>
      </c>
      <c r="H36" s="2"/>
      <c r="I36" s="82"/>
      <c r="L36" s="97"/>
      <c r="M36" s="101"/>
      <c r="N36" s="101"/>
    </row>
    <row r="37" spans="1:14" x14ac:dyDescent="0.25">
      <c r="A37" s="78" t="s">
        <v>1404</v>
      </c>
      <c r="B37" s="102" t="s">
        <v>191</v>
      </c>
      <c r="C37" s="103">
        <f>SUM(C22:C36)</f>
        <v>0</v>
      </c>
      <c r="D37" s="162">
        <f>SUM(D22:D36)</f>
        <v>0</v>
      </c>
      <c r="E37" s="97"/>
      <c r="F37" s="104">
        <f>SUM(F22:F36)</f>
        <v>0</v>
      </c>
      <c r="G37" s="104">
        <f>SUM(G22:G36)</f>
        <v>0</v>
      </c>
      <c r="H37" s="2"/>
      <c r="I37" s="171"/>
      <c r="J37" s="82"/>
      <c r="K37" s="82"/>
      <c r="L37" s="97"/>
      <c r="M37" s="106"/>
      <c r="N37" s="106"/>
    </row>
    <row r="38" spans="1:14" x14ac:dyDescent="0.25">
      <c r="A38" s="87"/>
      <c r="B38" s="88" t="s">
        <v>1405</v>
      </c>
      <c r="C38" s="87" t="s">
        <v>151</v>
      </c>
      <c r="D38" s="87"/>
      <c r="E38" s="89"/>
      <c r="F38" s="87" t="s">
        <v>1385</v>
      </c>
      <c r="G38" s="87"/>
      <c r="H38" s="2"/>
      <c r="I38" s="160"/>
      <c r="J38" s="108"/>
      <c r="K38" s="108"/>
      <c r="L38" s="70"/>
      <c r="M38" s="108"/>
      <c r="N38" s="108"/>
    </row>
    <row r="39" spans="1:14" x14ac:dyDescent="0.25">
      <c r="A39" s="78" t="s">
        <v>1406</v>
      </c>
      <c r="B39" s="91" t="s">
        <v>1407</v>
      </c>
      <c r="C39" s="166" t="s">
        <v>115</v>
      </c>
      <c r="E39" s="172"/>
      <c r="F39" s="100" t="str">
        <f>IF($C$42=0,"",IF(C39="[for completion]","",C39/$C$42))</f>
        <v/>
      </c>
      <c r="G39" s="99"/>
      <c r="H39" s="2"/>
      <c r="I39" s="82"/>
      <c r="L39" s="172"/>
      <c r="M39" s="101"/>
      <c r="N39" s="99"/>
    </row>
    <row r="40" spans="1:14" x14ac:dyDescent="0.25">
      <c r="A40" s="78" t="s">
        <v>1408</v>
      </c>
      <c r="B40" s="91" t="s">
        <v>1409</v>
      </c>
      <c r="C40" s="166" t="s">
        <v>115</v>
      </c>
      <c r="E40" s="172"/>
      <c r="F40" s="100" t="str">
        <f>IF($C$42=0,"",IF(C40="[for completion]","",C40/$C$42))</f>
        <v/>
      </c>
      <c r="G40" s="99"/>
      <c r="H40" s="2"/>
      <c r="I40" s="82"/>
      <c r="L40" s="172"/>
      <c r="M40" s="101"/>
      <c r="N40" s="99"/>
    </row>
    <row r="41" spans="1:14" x14ac:dyDescent="0.25">
      <c r="A41" s="78" t="s">
        <v>1410</v>
      </c>
      <c r="B41" s="91" t="s">
        <v>189</v>
      </c>
      <c r="C41" s="166" t="s">
        <v>115</v>
      </c>
      <c r="E41" s="97"/>
      <c r="F41" s="100" t="str">
        <f>IF($C$42=0,"",IF(C41="[for completion]","",C41/$C$42))</f>
        <v/>
      </c>
      <c r="G41" s="99"/>
      <c r="H41" s="2"/>
      <c r="I41" s="82"/>
      <c r="L41" s="97"/>
      <c r="M41" s="101"/>
      <c r="N41" s="99"/>
    </row>
    <row r="42" spans="1:14" x14ac:dyDescent="0.25">
      <c r="A42" s="78" t="s">
        <v>1411</v>
      </c>
      <c r="B42" s="102" t="s">
        <v>191</v>
      </c>
      <c r="C42" s="103">
        <f>SUM(C39:C41)</f>
        <v>0</v>
      </c>
      <c r="D42" s="82"/>
      <c r="E42" s="97"/>
      <c r="F42" s="104">
        <f>SUM(F39:F41)</f>
        <v>0</v>
      </c>
      <c r="G42" s="99"/>
      <c r="H42" s="2"/>
      <c r="I42" s="82"/>
      <c r="L42" s="97"/>
      <c r="M42" s="101"/>
      <c r="N42" s="99"/>
    </row>
    <row r="43" spans="1:14" outlineLevel="1" x14ac:dyDescent="0.25">
      <c r="A43" s="78" t="s">
        <v>1412</v>
      </c>
      <c r="B43" s="171"/>
      <c r="C43" s="82"/>
      <c r="D43" s="82"/>
      <c r="E43" s="97"/>
      <c r="F43" s="106"/>
      <c r="G43" s="99"/>
      <c r="H43" s="2"/>
      <c r="I43" s="82"/>
      <c r="L43" s="97"/>
      <c r="M43" s="101"/>
      <c r="N43" s="99"/>
    </row>
    <row r="44" spans="1:14" outlineLevel="1" x14ac:dyDescent="0.25">
      <c r="A44" s="78" t="s">
        <v>1413</v>
      </c>
      <c r="B44" s="171"/>
      <c r="C44" s="82"/>
      <c r="D44" s="82"/>
      <c r="E44" s="97"/>
      <c r="F44" s="106"/>
      <c r="G44" s="99"/>
      <c r="H44" s="2"/>
      <c r="I44" s="82"/>
      <c r="L44" s="97"/>
      <c r="M44" s="101"/>
      <c r="N44" s="99"/>
    </row>
    <row r="45" spans="1:14" outlineLevel="1" x14ac:dyDescent="0.25">
      <c r="A45" s="78" t="s">
        <v>1414</v>
      </c>
      <c r="B45" s="82"/>
      <c r="E45" s="97"/>
      <c r="F45" s="101"/>
      <c r="G45" s="99"/>
      <c r="H45" s="2"/>
      <c r="I45" s="82"/>
      <c r="L45" s="97"/>
      <c r="M45" s="101"/>
      <c r="N45" s="99"/>
    </row>
    <row r="46" spans="1:14" outlineLevel="1" x14ac:dyDescent="0.25">
      <c r="A46" s="78" t="s">
        <v>1415</v>
      </c>
      <c r="B46" s="82"/>
      <c r="E46" s="97"/>
      <c r="F46" s="101"/>
      <c r="G46" s="99"/>
      <c r="H46" s="2"/>
      <c r="I46" s="82"/>
      <c r="L46" s="97"/>
      <c r="M46" s="101"/>
      <c r="N46" s="99"/>
    </row>
    <row r="47" spans="1:14" outlineLevel="1" x14ac:dyDescent="0.25">
      <c r="A47" s="78" t="s">
        <v>1416</v>
      </c>
      <c r="B47" s="82"/>
      <c r="E47" s="97"/>
      <c r="F47" s="101"/>
      <c r="G47" s="99"/>
      <c r="H47" s="2"/>
      <c r="I47" s="82"/>
      <c r="L47" s="97"/>
      <c r="M47" s="101"/>
      <c r="N47" s="99"/>
    </row>
    <row r="48" spans="1:14" ht="15" customHeight="1" x14ac:dyDescent="0.25">
      <c r="A48" s="87"/>
      <c r="B48" s="88" t="s">
        <v>684</v>
      </c>
      <c r="C48" s="87" t="s">
        <v>1385</v>
      </c>
      <c r="D48" s="87"/>
      <c r="E48" s="89"/>
      <c r="F48" s="90"/>
      <c r="G48" s="90"/>
      <c r="H48" s="2"/>
      <c r="I48" s="160"/>
      <c r="J48" s="108"/>
      <c r="K48" s="108"/>
      <c r="L48" s="70"/>
      <c r="M48" s="109"/>
      <c r="N48" s="109"/>
    </row>
    <row r="49" spans="1:14" x14ac:dyDescent="0.25">
      <c r="A49" s="78" t="s">
        <v>1417</v>
      </c>
      <c r="B49" s="151" t="s">
        <v>686</v>
      </c>
      <c r="C49" s="173">
        <f>SUM(C50:C76)</f>
        <v>0</v>
      </c>
      <c r="G49" s="65"/>
      <c r="H49" s="2"/>
      <c r="I49" s="70"/>
      <c r="N49" s="65"/>
    </row>
    <row r="50" spans="1:14" x14ac:dyDescent="0.25">
      <c r="A50" s="78" t="s">
        <v>1418</v>
      </c>
      <c r="B50" s="78" t="s">
        <v>688</v>
      </c>
      <c r="C50" s="154" t="s">
        <v>115</v>
      </c>
      <c r="G50" s="65"/>
      <c r="H50" s="2"/>
      <c r="N50" s="65"/>
    </row>
    <row r="51" spans="1:14" x14ac:dyDescent="0.25">
      <c r="A51" s="78" t="s">
        <v>1419</v>
      </c>
      <c r="B51" s="78" t="s">
        <v>690</v>
      </c>
      <c r="C51" s="154" t="s">
        <v>115</v>
      </c>
      <c r="G51" s="65"/>
      <c r="H51" s="2"/>
      <c r="N51" s="65"/>
    </row>
    <row r="52" spans="1:14" x14ac:dyDescent="0.25">
      <c r="A52" s="78" t="s">
        <v>1420</v>
      </c>
      <c r="B52" s="78" t="s">
        <v>692</v>
      </c>
      <c r="C52" s="154" t="s">
        <v>115</v>
      </c>
      <c r="G52" s="65"/>
      <c r="H52" s="2"/>
      <c r="N52" s="65"/>
    </row>
    <row r="53" spans="1:14" x14ac:dyDescent="0.25">
      <c r="A53" s="78" t="s">
        <v>1421</v>
      </c>
      <c r="B53" s="78" t="s">
        <v>694</v>
      </c>
      <c r="C53" s="154" t="s">
        <v>115</v>
      </c>
      <c r="G53" s="65"/>
      <c r="H53" s="2"/>
      <c r="N53" s="65"/>
    </row>
    <row r="54" spans="1:14" x14ac:dyDescent="0.25">
      <c r="A54" s="78" t="s">
        <v>1422</v>
      </c>
      <c r="B54" s="78" t="s">
        <v>696</v>
      </c>
      <c r="C54" s="154" t="s">
        <v>115</v>
      </c>
      <c r="G54" s="65"/>
      <c r="H54" s="2"/>
      <c r="N54" s="65"/>
    </row>
    <row r="55" spans="1:14" x14ac:dyDescent="0.25">
      <c r="A55" s="78" t="s">
        <v>1423</v>
      </c>
      <c r="B55" s="78" t="s">
        <v>698</v>
      </c>
      <c r="C55" s="154" t="s">
        <v>115</v>
      </c>
      <c r="G55" s="65"/>
      <c r="H55" s="2"/>
      <c r="N55" s="65"/>
    </row>
    <row r="56" spans="1:14" x14ac:dyDescent="0.25">
      <c r="A56" s="78" t="s">
        <v>1424</v>
      </c>
      <c r="B56" s="78" t="s">
        <v>700</v>
      </c>
      <c r="C56" s="154" t="s">
        <v>115</v>
      </c>
      <c r="G56" s="65"/>
      <c r="H56" s="2"/>
      <c r="N56" s="65"/>
    </row>
    <row r="57" spans="1:14" x14ac:dyDescent="0.25">
      <c r="A57" s="78" t="s">
        <v>1425</v>
      </c>
      <c r="B57" s="78" t="s">
        <v>702</v>
      </c>
      <c r="C57" s="154" t="s">
        <v>115</v>
      </c>
      <c r="G57" s="65"/>
      <c r="H57" s="2"/>
      <c r="N57" s="65"/>
    </row>
    <row r="58" spans="1:14" x14ac:dyDescent="0.25">
      <c r="A58" s="78" t="s">
        <v>1426</v>
      </c>
      <c r="B58" s="78" t="s">
        <v>704</v>
      </c>
      <c r="C58" s="154" t="s">
        <v>115</v>
      </c>
      <c r="G58" s="65"/>
      <c r="H58" s="2"/>
      <c r="N58" s="65"/>
    </row>
    <row r="59" spans="1:14" x14ac:dyDescent="0.25">
      <c r="A59" s="78" t="s">
        <v>1427</v>
      </c>
      <c r="B59" s="78" t="s">
        <v>706</v>
      </c>
      <c r="C59" s="154" t="s">
        <v>115</v>
      </c>
      <c r="G59" s="65"/>
      <c r="H59" s="2"/>
      <c r="N59" s="65"/>
    </row>
    <row r="60" spans="1:14" x14ac:dyDescent="0.25">
      <c r="A60" s="78" t="s">
        <v>1428</v>
      </c>
      <c r="B60" s="78" t="s">
        <v>708</v>
      </c>
      <c r="C60" s="154" t="s">
        <v>115</v>
      </c>
      <c r="G60" s="65"/>
      <c r="H60" s="2"/>
      <c r="N60" s="65"/>
    </row>
    <row r="61" spans="1:14" x14ac:dyDescent="0.25">
      <c r="A61" s="78" t="s">
        <v>1429</v>
      </c>
      <c r="B61" s="78" t="s">
        <v>710</v>
      </c>
      <c r="C61" s="154" t="s">
        <v>115</v>
      </c>
      <c r="G61" s="65"/>
      <c r="H61" s="2"/>
      <c r="N61" s="65"/>
    </row>
    <row r="62" spans="1:14" x14ac:dyDescent="0.25">
      <c r="A62" s="78" t="s">
        <v>1430</v>
      </c>
      <c r="B62" s="78" t="s">
        <v>712</v>
      </c>
      <c r="C62" s="154" t="s">
        <v>115</v>
      </c>
      <c r="G62" s="65"/>
      <c r="H62" s="2"/>
      <c r="N62" s="65"/>
    </row>
    <row r="63" spans="1:14" x14ac:dyDescent="0.25">
      <c r="A63" s="78" t="s">
        <v>1431</v>
      </c>
      <c r="B63" s="78" t="s">
        <v>714</v>
      </c>
      <c r="C63" s="154" t="s">
        <v>115</v>
      </c>
      <c r="G63" s="65"/>
      <c r="H63" s="2"/>
      <c r="N63" s="65"/>
    </row>
    <row r="64" spans="1:14" x14ac:dyDescent="0.25">
      <c r="A64" s="78" t="s">
        <v>1432</v>
      </c>
      <c r="B64" s="78" t="s">
        <v>716</v>
      </c>
      <c r="C64" s="154" t="s">
        <v>115</v>
      </c>
      <c r="G64" s="65"/>
      <c r="H64" s="2"/>
      <c r="N64" s="65"/>
    </row>
    <row r="65" spans="1:14" x14ac:dyDescent="0.25">
      <c r="A65" s="78" t="s">
        <v>1433</v>
      </c>
      <c r="B65" s="78" t="s">
        <v>718</v>
      </c>
      <c r="C65" s="154" t="s">
        <v>115</v>
      </c>
      <c r="G65" s="65"/>
      <c r="H65" s="2"/>
      <c r="N65" s="65"/>
    </row>
    <row r="66" spans="1:14" x14ac:dyDescent="0.25">
      <c r="A66" s="78" t="s">
        <v>1434</v>
      </c>
      <c r="B66" s="78" t="s">
        <v>720</v>
      </c>
      <c r="C66" s="154" t="s">
        <v>115</v>
      </c>
      <c r="G66" s="65"/>
      <c r="H66" s="2"/>
      <c r="N66" s="65"/>
    </row>
    <row r="67" spans="1:14" x14ac:dyDescent="0.25">
      <c r="A67" s="78" t="s">
        <v>1435</v>
      </c>
      <c r="B67" s="78" t="s">
        <v>722</v>
      </c>
      <c r="C67" s="154" t="s">
        <v>115</v>
      </c>
      <c r="G67" s="65"/>
      <c r="H67" s="2"/>
      <c r="N67" s="65"/>
    </row>
    <row r="68" spans="1:14" x14ac:dyDescent="0.25">
      <c r="A68" s="78" t="s">
        <v>1436</v>
      </c>
      <c r="B68" s="78" t="s">
        <v>724</v>
      </c>
      <c r="C68" s="154" t="s">
        <v>115</v>
      </c>
      <c r="G68" s="65"/>
      <c r="H68" s="2"/>
      <c r="N68" s="65"/>
    </row>
    <row r="69" spans="1:14" x14ac:dyDescent="0.25">
      <c r="A69" s="78" t="s">
        <v>1437</v>
      </c>
      <c r="B69" s="78" t="s">
        <v>726</v>
      </c>
      <c r="C69" s="154" t="s">
        <v>115</v>
      </c>
      <c r="G69" s="65"/>
      <c r="H69" s="2"/>
      <c r="N69" s="65"/>
    </row>
    <row r="70" spans="1:14" x14ac:dyDescent="0.25">
      <c r="A70" s="78" t="s">
        <v>1438</v>
      </c>
      <c r="B70" s="78" t="s">
        <v>728</v>
      </c>
      <c r="C70" s="154" t="s">
        <v>115</v>
      </c>
      <c r="G70" s="65"/>
      <c r="H70" s="2"/>
      <c r="N70" s="65"/>
    </row>
    <row r="71" spans="1:14" x14ac:dyDescent="0.25">
      <c r="A71" s="78" t="s">
        <v>1439</v>
      </c>
      <c r="B71" s="78" t="s">
        <v>730</v>
      </c>
      <c r="C71" s="154" t="s">
        <v>115</v>
      </c>
      <c r="G71" s="65"/>
      <c r="H71" s="2"/>
      <c r="N71" s="65"/>
    </row>
    <row r="72" spans="1:14" x14ac:dyDescent="0.25">
      <c r="A72" s="78" t="s">
        <v>1440</v>
      </c>
      <c r="B72" s="78" t="s">
        <v>732</v>
      </c>
      <c r="C72" s="154" t="s">
        <v>115</v>
      </c>
      <c r="G72" s="65"/>
      <c r="H72" s="2"/>
      <c r="N72" s="65"/>
    </row>
    <row r="73" spans="1:14" x14ac:dyDescent="0.25">
      <c r="A73" s="78" t="s">
        <v>1441</v>
      </c>
      <c r="B73" s="78" t="s">
        <v>734</v>
      </c>
      <c r="C73" s="154" t="s">
        <v>115</v>
      </c>
      <c r="G73" s="65"/>
      <c r="H73" s="2"/>
      <c r="N73" s="65"/>
    </row>
    <row r="74" spans="1:14" x14ac:dyDescent="0.25">
      <c r="A74" s="78" t="s">
        <v>1442</v>
      </c>
      <c r="B74" s="78" t="s">
        <v>736</v>
      </c>
      <c r="C74" s="154" t="s">
        <v>115</v>
      </c>
      <c r="G74" s="65"/>
      <c r="H74" s="2"/>
      <c r="N74" s="65"/>
    </row>
    <row r="75" spans="1:14" x14ac:dyDescent="0.25">
      <c r="A75" s="78" t="s">
        <v>1443</v>
      </c>
      <c r="B75" s="78" t="s">
        <v>738</v>
      </c>
      <c r="C75" s="154" t="s">
        <v>115</v>
      </c>
      <c r="G75" s="65"/>
      <c r="H75" s="2"/>
      <c r="N75" s="65"/>
    </row>
    <row r="76" spans="1:14" x14ac:dyDescent="0.25">
      <c r="A76" s="78" t="s">
        <v>1444</v>
      </c>
      <c r="B76" s="78" t="s">
        <v>740</v>
      </c>
      <c r="C76" s="154" t="s">
        <v>115</v>
      </c>
      <c r="G76" s="65"/>
      <c r="H76" s="2"/>
      <c r="N76" s="65"/>
    </row>
    <row r="77" spans="1:14" x14ac:dyDescent="0.25">
      <c r="A77" s="78" t="s">
        <v>1445</v>
      </c>
      <c r="B77" s="151" t="s">
        <v>392</v>
      </c>
      <c r="C77" s="173">
        <f>SUM(C78:C80)</f>
        <v>0</v>
      </c>
      <c r="G77" s="65"/>
      <c r="H77" s="2"/>
      <c r="I77" s="70"/>
      <c r="N77" s="65"/>
    </row>
    <row r="78" spans="1:14" x14ac:dyDescent="0.25">
      <c r="A78" s="78" t="s">
        <v>1446</v>
      </c>
      <c r="B78" s="78" t="s">
        <v>743</v>
      </c>
      <c r="C78" s="154" t="s">
        <v>115</v>
      </c>
      <c r="G78" s="65"/>
      <c r="H78" s="2"/>
      <c r="N78" s="65"/>
    </row>
    <row r="79" spans="1:14" x14ac:dyDescent="0.25">
      <c r="A79" s="78" t="s">
        <v>1447</v>
      </c>
      <c r="B79" s="78" t="s">
        <v>745</v>
      </c>
      <c r="C79" s="154" t="s">
        <v>115</v>
      </c>
      <c r="G79" s="65"/>
      <c r="H79" s="2"/>
      <c r="N79" s="65"/>
    </row>
    <row r="80" spans="1:14" x14ac:dyDescent="0.25">
      <c r="A80" s="78" t="s">
        <v>1448</v>
      </c>
      <c r="B80" s="78" t="s">
        <v>747</v>
      </c>
      <c r="C80" s="154" t="s">
        <v>115</v>
      </c>
      <c r="G80" s="65"/>
      <c r="H80" s="2"/>
      <c r="N80" s="65"/>
    </row>
    <row r="81" spans="1:14" x14ac:dyDescent="0.25">
      <c r="A81" s="78" t="s">
        <v>1449</v>
      </c>
      <c r="B81" s="151" t="s">
        <v>189</v>
      </c>
      <c r="C81" s="173">
        <f>SUM(C82:C92)</f>
        <v>0</v>
      </c>
      <c r="G81" s="65"/>
      <c r="H81" s="2"/>
      <c r="I81" s="70"/>
      <c r="N81" s="65"/>
    </row>
    <row r="82" spans="1:14" x14ac:dyDescent="0.25">
      <c r="A82" s="78" t="s">
        <v>1450</v>
      </c>
      <c r="B82" s="91" t="s">
        <v>394</v>
      </c>
      <c r="C82" s="154" t="s">
        <v>115</v>
      </c>
      <c r="G82" s="65"/>
      <c r="H82" s="2"/>
      <c r="I82" s="82"/>
      <c r="N82" s="65"/>
    </row>
    <row r="83" spans="1:14" x14ac:dyDescent="0.25">
      <c r="A83" s="78" t="s">
        <v>1451</v>
      </c>
      <c r="B83" s="78" t="s">
        <v>396</v>
      </c>
      <c r="C83" s="154" t="s">
        <v>115</v>
      </c>
      <c r="G83" s="65"/>
      <c r="H83" s="2"/>
      <c r="I83" s="82"/>
      <c r="N83" s="65"/>
    </row>
    <row r="84" spans="1:14" x14ac:dyDescent="0.25">
      <c r="A84" s="78" t="s">
        <v>1452</v>
      </c>
      <c r="B84" s="91" t="s">
        <v>398</v>
      </c>
      <c r="C84" s="154" t="s">
        <v>115</v>
      </c>
      <c r="G84" s="65"/>
      <c r="H84" s="2"/>
      <c r="I84" s="82"/>
      <c r="N84" s="65"/>
    </row>
    <row r="85" spans="1:14" x14ac:dyDescent="0.25">
      <c r="A85" s="78" t="s">
        <v>1453</v>
      </c>
      <c r="B85" s="91" t="s">
        <v>400</v>
      </c>
      <c r="C85" s="154" t="s">
        <v>115</v>
      </c>
      <c r="G85" s="65"/>
      <c r="H85" s="2"/>
      <c r="I85" s="82"/>
      <c r="N85" s="65"/>
    </row>
    <row r="86" spans="1:14" x14ac:dyDescent="0.25">
      <c r="A86" s="78" t="s">
        <v>1454</v>
      </c>
      <c r="B86" s="91" t="s">
        <v>402</v>
      </c>
      <c r="C86" s="154" t="s">
        <v>115</v>
      </c>
      <c r="G86" s="65"/>
      <c r="H86" s="2"/>
      <c r="I86" s="82"/>
      <c r="N86" s="65"/>
    </row>
    <row r="87" spans="1:14" x14ac:dyDescent="0.25">
      <c r="A87" s="78" t="s">
        <v>1455</v>
      </c>
      <c r="B87" s="91" t="s">
        <v>404</v>
      </c>
      <c r="C87" s="154" t="s">
        <v>115</v>
      </c>
      <c r="G87" s="65"/>
      <c r="H87" s="2"/>
      <c r="I87" s="82"/>
      <c r="N87" s="65"/>
    </row>
    <row r="88" spans="1:14" x14ac:dyDescent="0.25">
      <c r="A88" s="78" t="s">
        <v>1456</v>
      </c>
      <c r="B88" s="91" t="s">
        <v>406</v>
      </c>
      <c r="C88" s="154" t="s">
        <v>115</v>
      </c>
      <c r="G88" s="65"/>
      <c r="H88" s="2"/>
      <c r="I88" s="82"/>
      <c r="N88" s="65"/>
    </row>
    <row r="89" spans="1:14" x14ac:dyDescent="0.25">
      <c r="A89" s="78" t="s">
        <v>1457</v>
      </c>
      <c r="B89" s="91" t="s">
        <v>408</v>
      </c>
      <c r="C89" s="154" t="s">
        <v>115</v>
      </c>
      <c r="G89" s="65"/>
      <c r="H89" s="2"/>
      <c r="I89" s="82"/>
      <c r="N89" s="65"/>
    </row>
    <row r="90" spans="1:14" x14ac:dyDescent="0.25">
      <c r="A90" s="78" t="s">
        <v>1458</v>
      </c>
      <c r="B90" s="91" t="s">
        <v>410</v>
      </c>
      <c r="C90" s="154" t="s">
        <v>115</v>
      </c>
      <c r="G90" s="65"/>
      <c r="H90" s="2"/>
      <c r="I90" s="82"/>
      <c r="N90" s="65"/>
    </row>
    <row r="91" spans="1:14" x14ac:dyDescent="0.25">
      <c r="A91" s="78" t="s">
        <v>1459</v>
      </c>
      <c r="B91" s="91" t="s">
        <v>412</v>
      </c>
      <c r="C91" s="154" t="s">
        <v>115</v>
      </c>
      <c r="G91" s="65"/>
      <c r="H91" s="2"/>
      <c r="I91" s="82"/>
      <c r="N91" s="65"/>
    </row>
    <row r="92" spans="1:14" x14ac:dyDescent="0.25">
      <c r="A92" s="78" t="s">
        <v>1460</v>
      </c>
      <c r="B92" s="91" t="s">
        <v>189</v>
      </c>
      <c r="C92" s="154" t="s">
        <v>115</v>
      </c>
      <c r="G92" s="65"/>
      <c r="H92" s="2"/>
      <c r="I92" s="82"/>
      <c r="N92" s="65"/>
    </row>
    <row r="93" spans="1:14" outlineLevel="1" x14ac:dyDescent="0.25">
      <c r="A93" s="78" t="s">
        <v>1461</v>
      </c>
      <c r="B93" s="197" t="s">
        <v>193</v>
      </c>
      <c r="C93" s="154"/>
      <c r="G93" s="65"/>
      <c r="H93" s="2"/>
      <c r="I93" s="82"/>
      <c r="N93" s="65"/>
    </row>
    <row r="94" spans="1:14" outlineLevel="1" x14ac:dyDescent="0.25">
      <c r="A94" s="78" t="s">
        <v>1462</v>
      </c>
      <c r="B94" s="197" t="s">
        <v>193</v>
      </c>
      <c r="C94" s="154"/>
      <c r="G94" s="65"/>
      <c r="H94" s="2"/>
      <c r="I94" s="82"/>
      <c r="N94" s="65"/>
    </row>
    <row r="95" spans="1:14" outlineLevel="1" x14ac:dyDescent="0.25">
      <c r="A95" s="78" t="s">
        <v>1463</v>
      </c>
      <c r="B95" s="197" t="s">
        <v>193</v>
      </c>
      <c r="C95" s="154"/>
      <c r="G95" s="65"/>
      <c r="H95" s="2"/>
      <c r="I95" s="82"/>
      <c r="N95" s="65"/>
    </row>
    <row r="96" spans="1:14" outlineLevel="1" x14ac:dyDescent="0.25">
      <c r="A96" s="78" t="s">
        <v>1464</v>
      </c>
      <c r="B96" s="197" t="s">
        <v>193</v>
      </c>
      <c r="C96" s="154"/>
      <c r="G96" s="65"/>
      <c r="H96" s="2"/>
      <c r="I96" s="82"/>
      <c r="N96" s="65"/>
    </row>
    <row r="97" spans="1:14" outlineLevel="1" x14ac:dyDescent="0.25">
      <c r="A97" s="78" t="s">
        <v>1465</v>
      </c>
      <c r="B97" s="197" t="s">
        <v>193</v>
      </c>
      <c r="C97" s="154"/>
      <c r="G97" s="65"/>
      <c r="H97" s="2"/>
      <c r="I97" s="82"/>
      <c r="N97" s="65"/>
    </row>
    <row r="98" spans="1:14" outlineLevel="1" x14ac:dyDescent="0.25">
      <c r="A98" s="78" t="s">
        <v>1466</v>
      </c>
      <c r="B98" s="197" t="s">
        <v>193</v>
      </c>
      <c r="C98" s="154"/>
      <c r="G98" s="65"/>
      <c r="H98" s="2"/>
      <c r="I98" s="82"/>
      <c r="N98" s="65"/>
    </row>
    <row r="99" spans="1:14" outlineLevel="1" x14ac:dyDescent="0.25">
      <c r="A99" s="78" t="s">
        <v>1467</v>
      </c>
      <c r="B99" s="197" t="s">
        <v>193</v>
      </c>
      <c r="C99" s="154"/>
      <c r="G99" s="65"/>
      <c r="H99" s="2"/>
      <c r="I99" s="82"/>
      <c r="N99" s="65"/>
    </row>
    <row r="100" spans="1:14" outlineLevel="1" x14ac:dyDescent="0.25">
      <c r="A100" s="78" t="s">
        <v>1468</v>
      </c>
      <c r="B100" s="197" t="s">
        <v>193</v>
      </c>
      <c r="C100" s="154"/>
      <c r="G100" s="65"/>
      <c r="H100" s="2"/>
      <c r="I100" s="82"/>
      <c r="N100" s="65"/>
    </row>
    <row r="101" spans="1:14" outlineLevel="1" x14ac:dyDescent="0.25">
      <c r="A101" s="78" t="s">
        <v>1469</v>
      </c>
      <c r="B101" s="197" t="s">
        <v>193</v>
      </c>
      <c r="C101" s="154"/>
      <c r="G101" s="65"/>
      <c r="H101" s="2"/>
      <c r="I101" s="82"/>
      <c r="N101" s="65"/>
    </row>
    <row r="102" spans="1:14" outlineLevel="1" x14ac:dyDescent="0.25">
      <c r="A102" s="78" t="s">
        <v>1470</v>
      </c>
      <c r="B102" s="197" t="s">
        <v>193</v>
      </c>
      <c r="C102" s="154"/>
      <c r="G102" s="65"/>
      <c r="H102" s="2"/>
      <c r="I102" s="82"/>
      <c r="N102" s="65"/>
    </row>
    <row r="103" spans="1:14" ht="15" customHeight="1" x14ac:dyDescent="0.25">
      <c r="A103" s="87"/>
      <c r="B103" s="174" t="s">
        <v>1471</v>
      </c>
      <c r="C103" s="175" t="s">
        <v>1385</v>
      </c>
      <c r="D103" s="87"/>
      <c r="E103" s="89"/>
      <c r="F103" s="87"/>
      <c r="G103" s="90"/>
      <c r="H103" s="2"/>
      <c r="I103" s="160"/>
      <c r="J103" s="108"/>
      <c r="K103" s="108"/>
      <c r="L103" s="70"/>
      <c r="M103" s="108"/>
      <c r="N103" s="109"/>
    </row>
    <row r="104" spans="1:14" x14ac:dyDescent="0.25">
      <c r="A104" s="78" t="s">
        <v>1472</v>
      </c>
      <c r="B104" s="187" t="s">
        <v>773</v>
      </c>
      <c r="C104" s="154" t="s">
        <v>115</v>
      </c>
      <c r="G104" s="65"/>
      <c r="H104" s="2"/>
      <c r="I104" s="82"/>
      <c r="N104" s="65"/>
    </row>
    <row r="105" spans="1:14" x14ac:dyDescent="0.25">
      <c r="A105" s="78" t="s">
        <v>1473</v>
      </c>
      <c r="B105" s="187" t="s">
        <v>773</v>
      </c>
      <c r="C105" s="154" t="s">
        <v>115</v>
      </c>
      <c r="G105" s="65"/>
      <c r="H105" s="2"/>
      <c r="I105" s="82"/>
      <c r="N105" s="65"/>
    </row>
    <row r="106" spans="1:14" x14ac:dyDescent="0.25">
      <c r="A106" s="78" t="s">
        <v>1474</v>
      </c>
      <c r="B106" s="187" t="s">
        <v>773</v>
      </c>
      <c r="C106" s="154" t="s">
        <v>115</v>
      </c>
      <c r="G106" s="65"/>
      <c r="H106" s="2"/>
      <c r="I106" s="82"/>
      <c r="N106" s="65"/>
    </row>
    <row r="107" spans="1:14" x14ac:dyDescent="0.25">
      <c r="A107" s="78" t="s">
        <v>1475</v>
      </c>
      <c r="B107" s="187" t="s">
        <v>773</v>
      </c>
      <c r="C107" s="154" t="s">
        <v>115</v>
      </c>
      <c r="G107" s="65"/>
      <c r="H107" s="2"/>
      <c r="I107" s="82"/>
      <c r="N107" s="65"/>
    </row>
    <row r="108" spans="1:14" x14ac:dyDescent="0.25">
      <c r="A108" s="78" t="s">
        <v>1476</v>
      </c>
      <c r="B108" s="187" t="s">
        <v>773</v>
      </c>
      <c r="C108" s="154" t="s">
        <v>115</v>
      </c>
      <c r="G108" s="65"/>
      <c r="H108" s="2"/>
      <c r="I108" s="82"/>
      <c r="N108" s="65"/>
    </row>
    <row r="109" spans="1:14" x14ac:dyDescent="0.25">
      <c r="A109" s="78" t="s">
        <v>1477</v>
      </c>
      <c r="B109" s="187" t="s">
        <v>773</v>
      </c>
      <c r="C109" s="154" t="s">
        <v>115</v>
      </c>
      <c r="G109" s="65"/>
      <c r="H109" s="2"/>
      <c r="I109" s="82"/>
      <c r="N109" s="65"/>
    </row>
    <row r="110" spans="1:14" x14ac:dyDescent="0.25">
      <c r="A110" s="78" t="s">
        <v>1478</v>
      </c>
      <c r="B110" s="187" t="s">
        <v>773</v>
      </c>
      <c r="C110" s="154" t="s">
        <v>115</v>
      </c>
      <c r="G110" s="65"/>
      <c r="H110" s="2"/>
      <c r="I110" s="82"/>
      <c r="N110" s="65"/>
    </row>
    <row r="111" spans="1:14" x14ac:dyDescent="0.25">
      <c r="A111" s="78" t="s">
        <v>1479</v>
      </c>
      <c r="B111" s="187" t="s">
        <v>773</v>
      </c>
      <c r="C111" s="154" t="s">
        <v>115</v>
      </c>
      <c r="G111" s="65"/>
      <c r="H111" s="2"/>
      <c r="I111" s="82"/>
      <c r="N111" s="65"/>
    </row>
    <row r="112" spans="1:14" x14ac:dyDescent="0.25">
      <c r="A112" s="78" t="s">
        <v>1480</v>
      </c>
      <c r="B112" s="187" t="s">
        <v>773</v>
      </c>
      <c r="C112" s="154" t="s">
        <v>115</v>
      </c>
      <c r="G112" s="65"/>
      <c r="H112" s="2"/>
      <c r="I112" s="82"/>
      <c r="N112" s="65"/>
    </row>
    <row r="113" spans="1:14" x14ac:dyDescent="0.25">
      <c r="A113" s="78" t="s">
        <v>1481</v>
      </c>
      <c r="B113" s="187" t="s">
        <v>773</v>
      </c>
      <c r="C113" s="154" t="s">
        <v>115</v>
      </c>
      <c r="G113" s="65"/>
      <c r="H113" s="2"/>
      <c r="I113" s="82"/>
      <c r="N113" s="65"/>
    </row>
    <row r="114" spans="1:14" x14ac:dyDescent="0.25">
      <c r="A114" s="78" t="s">
        <v>1482</v>
      </c>
      <c r="B114" s="187" t="s">
        <v>773</v>
      </c>
      <c r="C114" s="154" t="s">
        <v>115</v>
      </c>
      <c r="G114" s="65"/>
      <c r="H114" s="2"/>
      <c r="I114" s="82"/>
      <c r="N114" s="65"/>
    </row>
    <row r="115" spans="1:14" x14ac:dyDescent="0.25">
      <c r="A115" s="78" t="s">
        <v>1483</v>
      </c>
      <c r="B115" s="187" t="s">
        <v>773</v>
      </c>
      <c r="C115" s="154" t="s">
        <v>115</v>
      </c>
      <c r="G115" s="65"/>
      <c r="H115" s="2"/>
      <c r="I115" s="82"/>
      <c r="N115" s="65"/>
    </row>
    <row r="116" spans="1:14" x14ac:dyDescent="0.25">
      <c r="A116" s="78" t="s">
        <v>1484</v>
      </c>
      <c r="B116" s="187" t="s">
        <v>773</v>
      </c>
      <c r="C116" s="154" t="s">
        <v>115</v>
      </c>
      <c r="G116" s="65"/>
      <c r="H116" s="2"/>
      <c r="I116" s="82"/>
      <c r="N116" s="65"/>
    </row>
    <row r="117" spans="1:14" x14ac:dyDescent="0.25">
      <c r="A117" s="78" t="s">
        <v>1485</v>
      </c>
      <c r="B117" s="187" t="s">
        <v>773</v>
      </c>
      <c r="C117" s="154" t="s">
        <v>115</v>
      </c>
      <c r="G117" s="65"/>
      <c r="H117" s="2"/>
      <c r="I117" s="82"/>
      <c r="N117" s="65"/>
    </row>
    <row r="118" spans="1:14" x14ac:dyDescent="0.25">
      <c r="A118" s="78" t="s">
        <v>1486</v>
      </c>
      <c r="B118" s="187" t="s">
        <v>773</v>
      </c>
      <c r="C118" s="154" t="s">
        <v>115</v>
      </c>
      <c r="G118" s="65"/>
      <c r="H118" s="2"/>
      <c r="I118" s="82"/>
      <c r="N118" s="65"/>
    </row>
    <row r="119" spans="1:14" x14ac:dyDescent="0.25">
      <c r="A119" s="78" t="s">
        <v>1487</v>
      </c>
      <c r="B119" s="187" t="s">
        <v>773</v>
      </c>
      <c r="C119" s="154" t="s">
        <v>115</v>
      </c>
      <c r="G119" s="65"/>
      <c r="H119" s="2"/>
      <c r="I119" s="82"/>
      <c r="N119" s="65"/>
    </row>
    <row r="120" spans="1:14" x14ac:dyDescent="0.25">
      <c r="A120" s="78" t="s">
        <v>1488</v>
      </c>
      <c r="B120" s="187" t="s">
        <v>773</v>
      </c>
      <c r="C120" s="154" t="s">
        <v>115</v>
      </c>
      <c r="G120" s="65"/>
      <c r="H120" s="2"/>
      <c r="I120" s="82"/>
      <c r="N120" s="65"/>
    </row>
    <row r="121" spans="1:14" x14ac:dyDescent="0.25">
      <c r="A121" s="78" t="s">
        <v>1489</v>
      </c>
      <c r="B121" s="187" t="s">
        <v>773</v>
      </c>
      <c r="C121" s="154" t="s">
        <v>115</v>
      </c>
      <c r="G121" s="65"/>
      <c r="H121" s="2"/>
      <c r="I121" s="82"/>
      <c r="N121" s="65"/>
    </row>
    <row r="122" spans="1:14" x14ac:dyDescent="0.25">
      <c r="A122" s="78" t="s">
        <v>1490</v>
      </c>
      <c r="B122" s="187" t="s">
        <v>773</v>
      </c>
      <c r="C122" s="154" t="s">
        <v>115</v>
      </c>
      <c r="G122" s="65"/>
      <c r="H122" s="2"/>
      <c r="I122" s="82"/>
      <c r="N122" s="65"/>
    </row>
    <row r="123" spans="1:14" x14ac:dyDescent="0.25">
      <c r="A123" s="78" t="s">
        <v>1491</v>
      </c>
      <c r="B123" s="187" t="s">
        <v>773</v>
      </c>
      <c r="C123" s="154" t="s">
        <v>115</v>
      </c>
      <c r="G123" s="65"/>
      <c r="H123" s="2"/>
      <c r="I123" s="82"/>
      <c r="N123" s="65"/>
    </row>
    <row r="124" spans="1:14" x14ac:dyDescent="0.25">
      <c r="A124" s="78" t="s">
        <v>1492</v>
      </c>
      <c r="B124" s="187" t="s">
        <v>773</v>
      </c>
      <c r="C124" s="154" t="s">
        <v>115</v>
      </c>
      <c r="G124" s="65"/>
      <c r="H124" s="2"/>
      <c r="I124" s="82"/>
      <c r="N124" s="65"/>
    </row>
    <row r="125" spans="1:14" x14ac:dyDescent="0.25">
      <c r="A125" s="78" t="s">
        <v>1493</v>
      </c>
      <c r="B125" s="187" t="s">
        <v>773</v>
      </c>
      <c r="C125" s="154" t="s">
        <v>115</v>
      </c>
      <c r="G125" s="65"/>
      <c r="H125" s="2"/>
      <c r="I125" s="82"/>
      <c r="N125" s="65"/>
    </row>
    <row r="126" spans="1:14" x14ac:dyDescent="0.25">
      <c r="A126" s="78" t="s">
        <v>1494</v>
      </c>
      <c r="B126" s="187" t="s">
        <v>773</v>
      </c>
      <c r="C126" s="154" t="s">
        <v>115</v>
      </c>
      <c r="G126" s="65"/>
      <c r="H126" s="2"/>
      <c r="I126" s="82"/>
      <c r="N126" s="65"/>
    </row>
    <row r="127" spans="1:14" x14ac:dyDescent="0.25">
      <c r="A127" s="78" t="s">
        <v>1495</v>
      </c>
      <c r="B127" s="187" t="s">
        <v>773</v>
      </c>
      <c r="C127" s="154" t="s">
        <v>115</v>
      </c>
      <c r="G127" s="65"/>
      <c r="H127" s="2"/>
      <c r="I127" s="82"/>
      <c r="N127" s="65"/>
    </row>
    <row r="128" spans="1:14" x14ac:dyDescent="0.25">
      <c r="A128" s="78" t="s">
        <v>1496</v>
      </c>
      <c r="B128" s="187" t="s">
        <v>773</v>
      </c>
      <c r="C128" s="84" t="s">
        <v>115</v>
      </c>
      <c r="G128" s="65"/>
      <c r="H128" s="2"/>
      <c r="I128" s="82"/>
      <c r="N128" s="65"/>
    </row>
    <row r="129" spans="1:14" x14ac:dyDescent="0.25">
      <c r="A129" s="87"/>
      <c r="B129" s="88" t="s">
        <v>822</v>
      </c>
      <c r="C129" s="87" t="s">
        <v>1385</v>
      </c>
      <c r="D129" s="87"/>
      <c r="E129" s="87"/>
      <c r="F129" s="90"/>
      <c r="G129" s="90"/>
      <c r="H129" s="2"/>
      <c r="I129" s="160"/>
      <c r="J129" s="108"/>
      <c r="K129" s="108"/>
      <c r="L129" s="108"/>
      <c r="M129" s="109"/>
      <c r="N129" s="109"/>
    </row>
    <row r="130" spans="1:14" x14ac:dyDescent="0.25">
      <c r="A130" s="78" t="s">
        <v>1497</v>
      </c>
      <c r="B130" s="78" t="s">
        <v>824</v>
      </c>
      <c r="C130" s="154" t="s">
        <v>115</v>
      </c>
      <c r="D130" s="2"/>
      <c r="E130" s="2"/>
      <c r="F130" s="2"/>
      <c r="G130" s="2"/>
      <c r="H130" s="2"/>
      <c r="K130" s="2"/>
      <c r="L130" s="2"/>
      <c r="M130" s="2"/>
      <c r="N130" s="2"/>
    </row>
    <row r="131" spans="1:14" x14ac:dyDescent="0.25">
      <c r="A131" s="78" t="s">
        <v>1498</v>
      </c>
      <c r="B131" s="78" t="s">
        <v>826</v>
      </c>
      <c r="C131" s="154" t="s">
        <v>115</v>
      </c>
      <c r="D131" s="2"/>
      <c r="E131" s="2"/>
      <c r="F131" s="2"/>
      <c r="G131" s="2"/>
      <c r="H131" s="2"/>
      <c r="K131" s="2"/>
      <c r="L131" s="2"/>
      <c r="M131" s="2"/>
      <c r="N131" s="2"/>
    </row>
    <row r="132" spans="1:14" x14ac:dyDescent="0.25">
      <c r="A132" s="78" t="s">
        <v>1499</v>
      </c>
      <c r="B132" s="78" t="s">
        <v>189</v>
      </c>
      <c r="C132" s="154" t="s">
        <v>115</v>
      </c>
      <c r="D132" s="2"/>
      <c r="E132" s="2"/>
      <c r="F132" s="2"/>
      <c r="G132" s="2"/>
      <c r="H132" s="2"/>
      <c r="K132" s="2"/>
      <c r="L132" s="2"/>
      <c r="M132" s="2"/>
      <c r="N132" s="2"/>
    </row>
    <row r="133" spans="1:14" outlineLevel="1" x14ac:dyDescent="0.25">
      <c r="A133" s="78" t="s">
        <v>1500</v>
      </c>
      <c r="C133" s="95"/>
      <c r="D133" s="2"/>
      <c r="E133" s="2"/>
      <c r="F133" s="2"/>
      <c r="G133" s="2"/>
      <c r="H133" s="2"/>
      <c r="K133" s="2"/>
      <c r="L133" s="2"/>
      <c r="M133" s="2"/>
      <c r="N133" s="2"/>
    </row>
    <row r="134" spans="1:14" outlineLevel="1" x14ac:dyDescent="0.25">
      <c r="A134" s="78" t="s">
        <v>1501</v>
      </c>
      <c r="C134" s="95"/>
      <c r="D134" s="2"/>
      <c r="E134" s="2"/>
      <c r="F134" s="2"/>
      <c r="G134" s="2"/>
      <c r="H134" s="2"/>
      <c r="K134" s="2"/>
      <c r="L134" s="2"/>
      <c r="M134" s="2"/>
      <c r="N134" s="2"/>
    </row>
    <row r="135" spans="1:14" outlineLevel="1" x14ac:dyDescent="0.25">
      <c r="A135" s="78" t="s">
        <v>1502</v>
      </c>
      <c r="C135" s="95"/>
      <c r="D135" s="2"/>
      <c r="E135" s="2"/>
      <c r="F135" s="2"/>
      <c r="G135" s="2"/>
      <c r="H135" s="2"/>
      <c r="K135" s="2"/>
      <c r="L135" s="2"/>
      <c r="M135" s="2"/>
      <c r="N135" s="2"/>
    </row>
    <row r="136" spans="1:14" outlineLevel="1" x14ac:dyDescent="0.25">
      <c r="A136" s="78" t="s">
        <v>1503</v>
      </c>
      <c r="C136" s="95"/>
      <c r="D136" s="2"/>
      <c r="E136" s="2"/>
      <c r="F136" s="2"/>
      <c r="G136" s="2"/>
      <c r="H136" s="2"/>
      <c r="K136" s="2"/>
      <c r="L136" s="2"/>
      <c r="M136" s="2"/>
      <c r="N136" s="2"/>
    </row>
    <row r="137" spans="1:14" x14ac:dyDescent="0.25">
      <c r="A137" s="87"/>
      <c r="B137" s="88" t="s">
        <v>834</v>
      </c>
      <c r="C137" s="87" t="s">
        <v>1385</v>
      </c>
      <c r="D137" s="87"/>
      <c r="E137" s="87"/>
      <c r="F137" s="90"/>
      <c r="G137" s="90"/>
      <c r="H137" s="2"/>
      <c r="I137" s="160"/>
      <c r="J137" s="108"/>
      <c r="K137" s="108"/>
      <c r="L137" s="108"/>
      <c r="M137" s="109"/>
      <c r="N137" s="109"/>
    </row>
    <row r="138" spans="1:14" x14ac:dyDescent="0.25">
      <c r="A138" s="78" t="s">
        <v>1504</v>
      </c>
      <c r="B138" s="78" t="s">
        <v>836</v>
      </c>
      <c r="C138" s="154" t="s">
        <v>115</v>
      </c>
      <c r="D138" s="172"/>
      <c r="E138" s="172"/>
      <c r="F138" s="97"/>
      <c r="G138" s="99"/>
      <c r="H138" s="2"/>
      <c r="K138" s="172"/>
      <c r="L138" s="172"/>
      <c r="M138" s="97"/>
      <c r="N138" s="99"/>
    </row>
    <row r="139" spans="1:14" x14ac:dyDescent="0.25">
      <c r="A139" s="78" t="s">
        <v>1505</v>
      </c>
      <c r="B139" s="78" t="s">
        <v>838</v>
      </c>
      <c r="C139" s="154" t="s">
        <v>115</v>
      </c>
      <c r="D139" s="172"/>
      <c r="E139" s="172"/>
      <c r="F139" s="97"/>
      <c r="G139" s="99"/>
      <c r="H139" s="2"/>
      <c r="K139" s="172"/>
      <c r="L139" s="172"/>
      <c r="M139" s="97"/>
      <c r="N139" s="99"/>
    </row>
    <row r="140" spans="1:14" x14ac:dyDescent="0.25">
      <c r="A140" s="78" t="s">
        <v>1506</v>
      </c>
      <c r="B140" s="78" t="s">
        <v>189</v>
      </c>
      <c r="C140" s="154" t="s">
        <v>115</v>
      </c>
      <c r="D140" s="172"/>
      <c r="E140" s="172"/>
      <c r="F140" s="97"/>
      <c r="G140" s="99"/>
      <c r="H140" s="2"/>
      <c r="K140" s="172"/>
      <c r="L140" s="172"/>
      <c r="M140" s="97"/>
      <c r="N140" s="99"/>
    </row>
    <row r="141" spans="1:14" outlineLevel="1" x14ac:dyDescent="0.25">
      <c r="A141" s="78" t="s">
        <v>1507</v>
      </c>
      <c r="C141" s="95"/>
      <c r="D141" s="172"/>
      <c r="E141" s="172"/>
      <c r="F141" s="97"/>
      <c r="G141" s="99"/>
      <c r="H141" s="2"/>
      <c r="K141" s="172"/>
      <c r="L141" s="172"/>
      <c r="M141" s="97"/>
      <c r="N141" s="99"/>
    </row>
    <row r="142" spans="1:14" outlineLevel="1" x14ac:dyDescent="0.25">
      <c r="A142" s="78" t="s">
        <v>1508</v>
      </c>
      <c r="C142" s="95"/>
      <c r="D142" s="172"/>
      <c r="E142" s="172"/>
      <c r="F142" s="97"/>
      <c r="G142" s="99"/>
      <c r="H142" s="2"/>
      <c r="K142" s="172"/>
      <c r="L142" s="172"/>
      <c r="M142" s="97"/>
      <c r="N142" s="99"/>
    </row>
    <row r="143" spans="1:14" outlineLevel="1" x14ac:dyDescent="0.25">
      <c r="A143" s="78" t="s">
        <v>1509</v>
      </c>
      <c r="C143" s="95"/>
      <c r="D143" s="172"/>
      <c r="E143" s="172"/>
      <c r="F143" s="97"/>
      <c r="G143" s="99"/>
      <c r="H143" s="2"/>
      <c r="K143" s="172"/>
      <c r="L143" s="172"/>
      <c r="M143" s="97"/>
      <c r="N143" s="99"/>
    </row>
    <row r="144" spans="1:14" outlineLevel="1" x14ac:dyDescent="0.25">
      <c r="A144" s="78" t="s">
        <v>1510</v>
      </c>
      <c r="C144" s="95"/>
      <c r="D144" s="172"/>
      <c r="E144" s="172"/>
      <c r="F144" s="97"/>
      <c r="G144" s="99"/>
      <c r="H144" s="2"/>
      <c r="K144" s="172"/>
      <c r="L144" s="172"/>
      <c r="M144" s="97"/>
      <c r="N144" s="99"/>
    </row>
    <row r="145" spans="1:14" outlineLevel="1" x14ac:dyDescent="0.25">
      <c r="A145" s="78" t="s">
        <v>1511</v>
      </c>
      <c r="C145" s="95"/>
      <c r="D145" s="172"/>
      <c r="E145" s="172"/>
      <c r="F145" s="97"/>
      <c r="G145" s="99"/>
      <c r="H145" s="2"/>
      <c r="K145" s="172"/>
      <c r="L145" s="172"/>
      <c r="M145" s="97"/>
      <c r="N145" s="99"/>
    </row>
    <row r="146" spans="1:14" outlineLevel="1" x14ac:dyDescent="0.25">
      <c r="A146" s="78" t="s">
        <v>1512</v>
      </c>
      <c r="C146" s="95"/>
      <c r="D146" s="172"/>
      <c r="E146" s="172"/>
      <c r="F146" s="97"/>
      <c r="G146" s="99"/>
      <c r="H146" s="2"/>
      <c r="K146" s="172"/>
      <c r="L146" s="172"/>
      <c r="M146" s="97"/>
      <c r="N146" s="99"/>
    </row>
    <row r="147" spans="1:14" x14ac:dyDescent="0.25">
      <c r="A147" s="87"/>
      <c r="B147" s="88" t="s">
        <v>1513</v>
      </c>
      <c r="C147" s="87" t="s">
        <v>151</v>
      </c>
      <c r="D147" s="87"/>
      <c r="E147" s="87"/>
      <c r="F147" s="87" t="s">
        <v>1385</v>
      </c>
      <c r="G147" s="90"/>
      <c r="H147" s="2"/>
      <c r="I147" s="160"/>
      <c r="J147" s="108"/>
      <c r="K147" s="108"/>
      <c r="L147" s="108"/>
      <c r="M147" s="108"/>
      <c r="N147" s="109"/>
    </row>
    <row r="148" spans="1:14" x14ac:dyDescent="0.25">
      <c r="A148" s="78" t="s">
        <v>1514</v>
      </c>
      <c r="B148" s="91" t="s">
        <v>1515</v>
      </c>
      <c r="C148" s="166" t="s">
        <v>115</v>
      </c>
      <c r="D148" s="172"/>
      <c r="E148" s="172"/>
      <c r="F148" s="100" t="str">
        <f>IF($C$152=0,"",IF(C148="[for completion]","",C148/$C$152))</f>
        <v/>
      </c>
      <c r="G148" s="99"/>
      <c r="H148" s="2"/>
      <c r="I148" s="82"/>
      <c r="K148" s="172"/>
      <c r="L148" s="172"/>
      <c r="M148" s="101"/>
      <c r="N148" s="99"/>
    </row>
    <row r="149" spans="1:14" x14ac:dyDescent="0.25">
      <c r="A149" s="78" t="s">
        <v>1516</v>
      </c>
      <c r="B149" s="91" t="s">
        <v>1517</v>
      </c>
      <c r="C149" s="166" t="s">
        <v>115</v>
      </c>
      <c r="D149" s="172"/>
      <c r="E149" s="172"/>
      <c r="F149" s="100" t="str">
        <f>IF($C$152=0,"",IF(C149="[for completion]","",C149/$C$152))</f>
        <v/>
      </c>
      <c r="G149" s="99"/>
      <c r="H149" s="2"/>
      <c r="I149" s="82"/>
      <c r="K149" s="172"/>
      <c r="L149" s="172"/>
      <c r="M149" s="101"/>
      <c r="N149" s="99"/>
    </row>
    <row r="150" spans="1:14" x14ac:dyDescent="0.25">
      <c r="A150" s="78" t="s">
        <v>1518</v>
      </c>
      <c r="B150" s="91" t="s">
        <v>1519</v>
      </c>
      <c r="C150" s="166" t="s">
        <v>115</v>
      </c>
      <c r="D150" s="172"/>
      <c r="E150" s="172"/>
      <c r="F150" s="100" t="str">
        <f>IF($C$152=0,"",IF(C150="[for completion]","",C150/$C$152))</f>
        <v/>
      </c>
      <c r="G150" s="99"/>
      <c r="H150" s="2"/>
      <c r="I150" s="82"/>
      <c r="K150" s="172"/>
      <c r="L150" s="172"/>
      <c r="M150" s="101"/>
      <c r="N150" s="99"/>
    </row>
    <row r="151" spans="1:14" ht="15" customHeight="1" x14ac:dyDescent="0.25">
      <c r="A151" s="78" t="s">
        <v>1520</v>
      </c>
      <c r="B151" s="91" t="s">
        <v>1521</v>
      </c>
      <c r="C151" s="166" t="s">
        <v>115</v>
      </c>
      <c r="D151" s="172"/>
      <c r="E151" s="172"/>
      <c r="F151" s="100" t="str">
        <f>IF($C$152=0,"",IF(C151="[for completion]","",C151/$C$152))</f>
        <v/>
      </c>
      <c r="G151" s="99"/>
      <c r="H151" s="2"/>
      <c r="I151" s="82"/>
      <c r="K151" s="172"/>
      <c r="L151" s="172"/>
      <c r="M151" s="101"/>
      <c r="N151" s="99"/>
    </row>
    <row r="152" spans="1:14" ht="15" customHeight="1" x14ac:dyDescent="0.25">
      <c r="A152" s="78" t="s">
        <v>1522</v>
      </c>
      <c r="B152" s="102" t="s">
        <v>191</v>
      </c>
      <c r="C152" s="103">
        <f>SUM(C148:C151)</f>
        <v>0</v>
      </c>
      <c r="D152" s="172"/>
      <c r="E152" s="172"/>
      <c r="F152" s="96">
        <f>SUM(F148:F151)</f>
        <v>0</v>
      </c>
      <c r="G152" s="99"/>
      <c r="H152" s="2"/>
      <c r="I152" s="82"/>
      <c r="K152" s="172"/>
      <c r="L152" s="172"/>
      <c r="M152" s="101"/>
      <c r="N152" s="99"/>
    </row>
    <row r="153" spans="1:14" ht="15" customHeight="1" outlineLevel="1" x14ac:dyDescent="0.25">
      <c r="A153" s="78" t="s">
        <v>1523</v>
      </c>
      <c r="B153" s="144" t="s">
        <v>1524</v>
      </c>
      <c r="C153" s="84"/>
      <c r="D153" s="172"/>
      <c r="E153" s="172"/>
      <c r="F153" s="145" t="str">
        <f>IF($C$152=0,"",IF(C153="[for completion]","",C153/$C$152))</f>
        <v/>
      </c>
      <c r="G153" s="99"/>
      <c r="H153" s="2"/>
      <c r="I153" s="82"/>
      <c r="K153" s="172"/>
      <c r="L153" s="172"/>
      <c r="M153" s="101"/>
      <c r="N153" s="99"/>
    </row>
    <row r="154" spans="1:14" ht="15" customHeight="1" outlineLevel="1" x14ac:dyDescent="0.25">
      <c r="A154" s="78" t="s">
        <v>1525</v>
      </c>
      <c r="B154" s="144" t="s">
        <v>1526</v>
      </c>
      <c r="C154" s="84"/>
      <c r="D154" s="172"/>
      <c r="E154" s="172"/>
      <c r="F154" s="145" t="str">
        <f t="shared" ref="F154:F159" si="2">IF($C$152=0,"",IF(C154="[for completion]","",C154/$C$152))</f>
        <v/>
      </c>
      <c r="G154" s="99"/>
      <c r="H154" s="2"/>
      <c r="I154" s="82"/>
      <c r="K154" s="172"/>
      <c r="L154" s="172"/>
      <c r="M154" s="101"/>
      <c r="N154" s="99"/>
    </row>
    <row r="155" spans="1:14" ht="15" customHeight="1" outlineLevel="1" x14ac:dyDescent="0.25">
      <c r="A155" s="78" t="s">
        <v>1527</v>
      </c>
      <c r="B155" s="144" t="s">
        <v>1528</v>
      </c>
      <c r="C155" s="84"/>
      <c r="D155" s="172"/>
      <c r="E155" s="172"/>
      <c r="F155" s="145" t="str">
        <f t="shared" si="2"/>
        <v/>
      </c>
      <c r="G155" s="99"/>
      <c r="H155" s="2"/>
      <c r="I155" s="82"/>
      <c r="K155" s="172"/>
      <c r="L155" s="172"/>
      <c r="M155" s="101"/>
      <c r="N155" s="99"/>
    </row>
    <row r="156" spans="1:14" ht="15" customHeight="1" outlineLevel="1" x14ac:dyDescent="0.25">
      <c r="A156" s="78" t="s">
        <v>1529</v>
      </c>
      <c r="B156" s="144" t="s">
        <v>1530</v>
      </c>
      <c r="C156" s="84"/>
      <c r="D156" s="172"/>
      <c r="E156" s="172"/>
      <c r="F156" s="145" t="str">
        <f t="shared" si="2"/>
        <v/>
      </c>
      <c r="G156" s="99"/>
      <c r="H156" s="2"/>
      <c r="I156" s="82"/>
      <c r="K156" s="172"/>
      <c r="L156" s="172"/>
      <c r="M156" s="101"/>
      <c r="N156" s="99"/>
    </row>
    <row r="157" spans="1:14" ht="15" customHeight="1" outlineLevel="1" x14ac:dyDescent="0.25">
      <c r="A157" s="78" t="s">
        <v>1531</v>
      </c>
      <c r="B157" s="144" t="s">
        <v>1532</v>
      </c>
      <c r="C157" s="84"/>
      <c r="D157" s="172"/>
      <c r="E157" s="172"/>
      <c r="F157" s="145" t="str">
        <f t="shared" si="2"/>
        <v/>
      </c>
      <c r="G157" s="99"/>
      <c r="H157" s="2"/>
      <c r="I157" s="82"/>
      <c r="K157" s="172"/>
      <c r="L157" s="172"/>
      <c r="M157" s="101"/>
      <c r="N157" s="99"/>
    </row>
    <row r="158" spans="1:14" ht="15" customHeight="1" outlineLevel="1" x14ac:dyDescent="0.25">
      <c r="A158" s="78" t="s">
        <v>1533</v>
      </c>
      <c r="B158" s="144" t="s">
        <v>1534</v>
      </c>
      <c r="C158" s="84"/>
      <c r="D158" s="172"/>
      <c r="E158" s="172"/>
      <c r="F158" s="145" t="str">
        <f t="shared" si="2"/>
        <v/>
      </c>
      <c r="G158" s="99"/>
      <c r="H158" s="2"/>
      <c r="I158" s="82"/>
      <c r="K158" s="172"/>
      <c r="L158" s="172"/>
      <c r="M158" s="101"/>
      <c r="N158" s="99"/>
    </row>
    <row r="159" spans="1:14" ht="15" customHeight="1" outlineLevel="1" x14ac:dyDescent="0.25">
      <c r="A159" s="78" t="s">
        <v>1535</v>
      </c>
      <c r="B159" s="144" t="s">
        <v>1536</v>
      </c>
      <c r="C159" s="84"/>
      <c r="D159" s="172"/>
      <c r="E159" s="172"/>
      <c r="F159" s="145" t="str">
        <f t="shared" si="2"/>
        <v/>
      </c>
      <c r="G159" s="99"/>
      <c r="H159" s="2"/>
      <c r="I159" s="82"/>
      <c r="K159" s="172"/>
      <c r="L159" s="172"/>
      <c r="M159" s="101"/>
      <c r="N159" s="99"/>
    </row>
    <row r="160" spans="1:14" ht="15" customHeight="1" outlineLevel="1" x14ac:dyDescent="0.25">
      <c r="A160" s="78" t="s">
        <v>1537</v>
      </c>
      <c r="B160" s="105"/>
      <c r="D160" s="172"/>
      <c r="E160" s="172"/>
      <c r="F160" s="101"/>
      <c r="G160" s="99"/>
      <c r="H160" s="2"/>
      <c r="I160" s="82"/>
      <c r="K160" s="172"/>
      <c r="L160" s="172"/>
      <c r="M160" s="101"/>
      <c r="N160" s="99"/>
    </row>
    <row r="161" spans="1:14" ht="15" customHeight="1" outlineLevel="1" x14ac:dyDescent="0.25">
      <c r="A161" s="78" t="s">
        <v>1538</v>
      </c>
      <c r="B161" s="105"/>
      <c r="D161" s="172"/>
      <c r="E161" s="172"/>
      <c r="F161" s="101"/>
      <c r="G161" s="99"/>
      <c r="H161" s="2"/>
      <c r="I161" s="82"/>
      <c r="K161" s="172"/>
      <c r="L161" s="172"/>
      <c r="M161" s="101"/>
      <c r="N161" s="99"/>
    </row>
    <row r="162" spans="1:14" ht="15" customHeight="1" outlineLevel="1" x14ac:dyDescent="0.25">
      <c r="A162" s="78" t="s">
        <v>1539</v>
      </c>
      <c r="B162" s="105"/>
      <c r="D162" s="172"/>
      <c r="E162" s="172"/>
      <c r="F162" s="101"/>
      <c r="G162" s="99"/>
      <c r="H162" s="2"/>
      <c r="I162" s="82"/>
      <c r="K162" s="172"/>
      <c r="L162" s="172"/>
      <c r="M162" s="101"/>
      <c r="N162" s="99"/>
    </row>
    <row r="163" spans="1:14" ht="15" customHeight="1" outlineLevel="1" x14ac:dyDescent="0.25">
      <c r="A163" s="78" t="s">
        <v>1540</v>
      </c>
      <c r="B163" s="105"/>
      <c r="D163" s="172"/>
      <c r="E163" s="172"/>
      <c r="F163" s="101"/>
      <c r="G163" s="99"/>
      <c r="H163" s="2"/>
      <c r="I163" s="82"/>
      <c r="K163" s="172"/>
      <c r="L163" s="172"/>
      <c r="M163" s="101"/>
      <c r="N163" s="99"/>
    </row>
    <row r="164" spans="1:14" ht="15" customHeight="1" outlineLevel="1" x14ac:dyDescent="0.25">
      <c r="A164" s="78" t="s">
        <v>1541</v>
      </c>
      <c r="B164" s="82"/>
      <c r="D164" s="172"/>
      <c r="E164" s="172"/>
      <c r="F164" s="101"/>
      <c r="G164" s="99"/>
      <c r="H164" s="2"/>
      <c r="I164" s="82"/>
      <c r="K164" s="172"/>
      <c r="L164" s="172"/>
      <c r="M164" s="101"/>
      <c r="N164" s="99"/>
    </row>
    <row r="165" spans="1:14" outlineLevel="1" x14ac:dyDescent="0.25">
      <c r="A165" s="78" t="s">
        <v>1542</v>
      </c>
      <c r="B165" s="63"/>
      <c r="C165" s="63"/>
      <c r="D165" s="63"/>
      <c r="E165" s="63"/>
      <c r="F165" s="101"/>
      <c r="G165" s="99"/>
      <c r="H165" s="2"/>
      <c r="I165" s="171"/>
      <c r="J165" s="82"/>
      <c r="K165" s="172"/>
      <c r="L165" s="172"/>
      <c r="M165" s="97"/>
      <c r="N165" s="99"/>
    </row>
    <row r="166" spans="1:14" ht="15" customHeight="1" x14ac:dyDescent="0.25">
      <c r="A166" s="87"/>
      <c r="B166" s="117" t="s">
        <v>1543</v>
      </c>
      <c r="C166" s="87" t="s">
        <v>1385</v>
      </c>
      <c r="D166" s="87"/>
      <c r="E166" s="87"/>
      <c r="F166" s="90"/>
      <c r="G166" s="90"/>
      <c r="H166" s="2"/>
      <c r="I166" s="160"/>
      <c r="J166" s="108"/>
      <c r="K166" s="108"/>
      <c r="L166" s="108"/>
      <c r="M166" s="109"/>
      <c r="N166" s="109"/>
    </row>
    <row r="167" spans="1:14" x14ac:dyDescent="0.25">
      <c r="A167" s="78" t="s">
        <v>1544</v>
      </c>
      <c r="B167" s="78" t="s">
        <v>863</v>
      </c>
      <c r="C167" s="154" t="s">
        <v>115</v>
      </c>
      <c r="D167" s="2"/>
      <c r="E167" s="62"/>
      <c r="F167" s="62"/>
      <c r="G167" s="2"/>
      <c r="H167" s="2"/>
      <c r="K167" s="2"/>
      <c r="L167" s="62"/>
      <c r="M167" s="62"/>
      <c r="N167" s="2"/>
    </row>
    <row r="168" spans="1:14" outlineLevel="1" x14ac:dyDescent="0.25">
      <c r="A168" s="78" t="s">
        <v>1545</v>
      </c>
      <c r="B168" s="155" t="s">
        <v>865</v>
      </c>
      <c r="C168" s="154" t="s">
        <v>115</v>
      </c>
      <c r="D168" s="2"/>
      <c r="E168" s="62"/>
      <c r="F168" s="62"/>
      <c r="G168" s="2"/>
      <c r="H168" s="2"/>
      <c r="K168" s="2"/>
      <c r="L168" s="62"/>
      <c r="M168" s="62"/>
      <c r="N168" s="2"/>
    </row>
    <row r="169" spans="1:14" outlineLevel="1" x14ac:dyDescent="0.25">
      <c r="A169" s="78" t="s">
        <v>1546</v>
      </c>
      <c r="D169" s="2"/>
      <c r="E169" s="62"/>
      <c r="F169" s="62"/>
      <c r="G169" s="2"/>
      <c r="H169" s="2"/>
      <c r="K169" s="2"/>
      <c r="L169" s="62"/>
      <c r="M169" s="62"/>
      <c r="N169" s="2"/>
    </row>
    <row r="170" spans="1:14" outlineLevel="1" x14ac:dyDescent="0.25">
      <c r="A170" s="78" t="s">
        <v>1547</v>
      </c>
      <c r="D170" s="2"/>
      <c r="E170" s="62"/>
      <c r="F170" s="62"/>
      <c r="G170" s="2"/>
      <c r="H170" s="2"/>
      <c r="K170" s="2"/>
      <c r="L170" s="62"/>
      <c r="M170" s="62"/>
      <c r="N170" s="2"/>
    </row>
    <row r="171" spans="1:14" outlineLevel="1" x14ac:dyDescent="0.25">
      <c r="A171" s="78" t="s">
        <v>1548</v>
      </c>
      <c r="D171" s="2"/>
      <c r="E171" s="62"/>
      <c r="F171" s="62"/>
      <c r="G171" s="2"/>
      <c r="H171" s="2"/>
      <c r="K171" s="2"/>
      <c r="L171" s="62"/>
      <c r="M171" s="62"/>
      <c r="N171" s="2"/>
    </row>
    <row r="172" spans="1:14" x14ac:dyDescent="0.25">
      <c r="A172" s="87"/>
      <c r="B172" s="88" t="s">
        <v>1549</v>
      </c>
      <c r="C172" s="87" t="s">
        <v>1385</v>
      </c>
      <c r="D172" s="87"/>
      <c r="E172" s="87"/>
      <c r="F172" s="90"/>
      <c r="G172" s="90"/>
      <c r="H172" s="2"/>
      <c r="I172" s="160"/>
      <c r="J172" s="108"/>
      <c r="K172" s="108"/>
      <c r="L172" s="108"/>
      <c r="M172" s="109"/>
      <c r="N172" s="109"/>
    </row>
    <row r="173" spans="1:14" ht="15" customHeight="1" x14ac:dyDescent="0.25">
      <c r="A173" s="78" t="s">
        <v>1550</v>
      </c>
      <c r="B173" s="78" t="s">
        <v>1551</v>
      </c>
      <c r="C173" s="154" t="s">
        <v>115</v>
      </c>
      <c r="D173" s="2"/>
      <c r="E173" s="2"/>
      <c r="F173" s="2"/>
      <c r="G173" s="2"/>
      <c r="H173" s="2"/>
      <c r="K173" s="2"/>
      <c r="L173" s="2"/>
      <c r="M173" s="2"/>
      <c r="N173" s="2"/>
    </row>
    <row r="174" spans="1:14" outlineLevel="1" x14ac:dyDescent="0.25">
      <c r="A174" s="78" t="s">
        <v>1552</v>
      </c>
      <c r="D174" s="2"/>
      <c r="E174" s="2"/>
      <c r="F174" s="2"/>
      <c r="G174" s="2"/>
      <c r="H174" s="2"/>
      <c r="K174" s="2"/>
      <c r="L174" s="2"/>
      <c r="M174" s="2"/>
      <c r="N174" s="2"/>
    </row>
    <row r="175" spans="1:14" outlineLevel="1" x14ac:dyDescent="0.25">
      <c r="A175" s="78" t="s">
        <v>1553</v>
      </c>
      <c r="D175" s="2"/>
      <c r="E175" s="2"/>
      <c r="F175" s="2"/>
      <c r="G175" s="2"/>
      <c r="H175" s="2"/>
      <c r="K175" s="2"/>
      <c r="L175" s="2"/>
      <c r="M175" s="2"/>
      <c r="N175" s="2"/>
    </row>
    <row r="176" spans="1:14" outlineLevel="1" x14ac:dyDescent="0.25">
      <c r="A176" s="78" t="s">
        <v>1554</v>
      </c>
      <c r="D176" s="2"/>
      <c r="E176" s="2"/>
      <c r="F176" s="2"/>
      <c r="G176" s="2"/>
      <c r="H176" s="2"/>
      <c r="K176" s="2"/>
      <c r="L176" s="2"/>
      <c r="M176" s="2"/>
      <c r="N176" s="2"/>
    </row>
    <row r="177" spans="1:14" outlineLevel="1" x14ac:dyDescent="0.25">
      <c r="A177" s="78" t="s">
        <v>1555</v>
      </c>
      <c r="D177" s="2"/>
      <c r="E177" s="2"/>
      <c r="F177" s="2"/>
      <c r="G177" s="2"/>
      <c r="H177" s="2"/>
      <c r="K177" s="2"/>
      <c r="L177" s="2"/>
      <c r="M177" s="2"/>
      <c r="N177" s="2"/>
    </row>
    <row r="178" spans="1:14" outlineLevel="1" x14ac:dyDescent="0.25">
      <c r="A178" s="78" t="s">
        <v>1556</v>
      </c>
    </row>
    <row r="179" spans="1:14" outlineLevel="1" x14ac:dyDescent="0.25">
      <c r="A179" s="78" t="s">
        <v>1557</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65" customWidth="1"/>
    <col min="2" max="2" width="60.7109375" style="65" customWidth="1"/>
    <col min="3" max="4" width="40.7109375" style="65" customWidth="1"/>
    <col min="5" max="5" width="6.7109375" style="65" customWidth="1"/>
    <col min="6" max="6" width="40.7109375" style="65" customWidth="1"/>
    <col min="7" max="7" width="40.7109375" style="62" customWidth="1"/>
    <col min="8" max="16384" width="8.85546875" style="63"/>
  </cols>
  <sheetData>
    <row r="1" spans="1:7" ht="31.5" x14ac:dyDescent="0.25">
      <c r="A1" s="1" t="s">
        <v>1558</v>
      </c>
      <c r="B1" s="1"/>
      <c r="C1" s="62"/>
      <c r="D1" s="62"/>
      <c r="E1" s="62"/>
      <c r="F1" s="11" t="s">
        <v>101</v>
      </c>
    </row>
    <row r="2" spans="1:7" ht="15.75" thickBot="1" x14ac:dyDescent="0.3">
      <c r="A2" s="62"/>
      <c r="B2" s="62"/>
      <c r="C2" s="62"/>
      <c r="D2" s="62"/>
      <c r="E2" s="62"/>
      <c r="F2" s="62"/>
    </row>
    <row r="3" spans="1:7" ht="19.5" thickBot="1" x14ac:dyDescent="0.3">
      <c r="A3" s="66"/>
      <c r="B3" s="67" t="s">
        <v>102</v>
      </c>
      <c r="C3" s="137" t="s">
        <v>103</v>
      </c>
      <c r="D3" s="66"/>
      <c r="E3" s="66"/>
      <c r="F3" s="66"/>
      <c r="G3" s="66"/>
    </row>
    <row r="4" spans="1:7" ht="15.75" thickBot="1" x14ac:dyDescent="0.3"/>
    <row r="5" spans="1:7" ht="19.5" thickBot="1" x14ac:dyDescent="0.3">
      <c r="A5" s="68"/>
      <c r="B5" s="176" t="s">
        <v>1559</v>
      </c>
      <c r="C5" s="68"/>
      <c r="E5" s="70"/>
      <c r="F5" s="70"/>
    </row>
    <row r="6" spans="1:7" ht="15.75" thickBot="1" x14ac:dyDescent="0.3">
      <c r="B6" s="177" t="s">
        <v>1560</v>
      </c>
    </row>
    <row r="7" spans="1:7" x14ac:dyDescent="0.25">
      <c r="B7" s="74"/>
    </row>
    <row r="8" spans="1:7" ht="37.5" x14ac:dyDescent="0.25">
      <c r="A8" s="75" t="s">
        <v>112</v>
      </c>
      <c r="B8" s="75" t="s">
        <v>1560</v>
      </c>
      <c r="C8" s="76"/>
      <c r="D8" s="76"/>
      <c r="E8" s="76"/>
      <c r="F8" s="76"/>
      <c r="G8" s="77"/>
    </row>
    <row r="9" spans="1:7" ht="15" customHeight="1" x14ac:dyDescent="0.25">
      <c r="A9" s="87"/>
      <c r="B9" s="88" t="s">
        <v>1373</v>
      </c>
      <c r="C9" s="87" t="s">
        <v>1561</v>
      </c>
      <c r="D9" s="87"/>
      <c r="E9" s="89"/>
      <c r="F9" s="87"/>
      <c r="G9" s="90"/>
    </row>
    <row r="10" spans="1:7" x14ac:dyDescent="0.25">
      <c r="A10" s="78" t="s">
        <v>1562</v>
      </c>
      <c r="B10" s="78" t="s">
        <v>1563</v>
      </c>
      <c r="C10" s="204" t="s">
        <v>115</v>
      </c>
    </row>
    <row r="11" spans="1:7" outlineLevel="1" x14ac:dyDescent="0.25">
      <c r="A11" s="78" t="s">
        <v>1564</v>
      </c>
      <c r="B11" s="98" t="s">
        <v>666</v>
      </c>
      <c r="C11" s="204"/>
    </row>
    <row r="12" spans="1:7" outlineLevel="1" x14ac:dyDescent="0.25">
      <c r="A12" s="78" t="s">
        <v>1565</v>
      </c>
      <c r="B12" s="98" t="s">
        <v>668</v>
      </c>
      <c r="C12" s="204"/>
    </row>
    <row r="13" spans="1:7" outlineLevel="1" x14ac:dyDescent="0.25">
      <c r="A13" s="78" t="s">
        <v>1566</v>
      </c>
      <c r="B13" s="80"/>
    </row>
    <row r="14" spans="1:7" outlineLevel="1" x14ac:dyDescent="0.25">
      <c r="A14" s="78" t="s">
        <v>1567</v>
      </c>
      <c r="B14" s="80"/>
    </row>
    <row r="15" spans="1:7" outlineLevel="1" x14ac:dyDescent="0.25">
      <c r="A15" s="78" t="s">
        <v>1568</v>
      </c>
      <c r="B15" s="80"/>
    </row>
    <row r="16" spans="1:7" outlineLevel="1" x14ac:dyDescent="0.25">
      <c r="A16" s="78" t="s">
        <v>1569</v>
      </c>
      <c r="B16" s="80"/>
    </row>
    <row r="17" spans="1:7" ht="15" customHeight="1" x14ac:dyDescent="0.25">
      <c r="A17" s="87"/>
      <c r="B17" s="88" t="s">
        <v>1570</v>
      </c>
      <c r="C17" s="87" t="s">
        <v>1571</v>
      </c>
      <c r="D17" s="87"/>
      <c r="E17" s="89"/>
      <c r="F17" s="90"/>
      <c r="G17" s="90"/>
    </row>
    <row r="18" spans="1:7" x14ac:dyDescent="0.25">
      <c r="A18" s="78" t="s">
        <v>1572</v>
      </c>
      <c r="B18" s="78" t="s">
        <v>677</v>
      </c>
      <c r="C18" s="154" t="s">
        <v>115</v>
      </c>
    </row>
    <row r="19" spans="1:7" outlineLevel="1" x14ac:dyDescent="0.25">
      <c r="A19" s="78" t="s">
        <v>1573</v>
      </c>
      <c r="C19" s="95"/>
    </row>
    <row r="20" spans="1:7" outlineLevel="1" x14ac:dyDescent="0.25">
      <c r="A20" s="78" t="s">
        <v>1574</v>
      </c>
      <c r="C20" s="95"/>
    </row>
    <row r="21" spans="1:7" outlineLevel="1" x14ac:dyDescent="0.25">
      <c r="A21" s="78" t="s">
        <v>1575</v>
      </c>
      <c r="C21" s="95"/>
    </row>
    <row r="22" spans="1:7" outlineLevel="1" x14ac:dyDescent="0.25">
      <c r="A22" s="78" t="s">
        <v>1576</v>
      </c>
      <c r="C22" s="95"/>
    </row>
    <row r="23" spans="1:7" outlineLevel="1" x14ac:dyDescent="0.25">
      <c r="A23" s="78" t="s">
        <v>1577</v>
      </c>
      <c r="C23" s="95"/>
    </row>
    <row r="24" spans="1:7" outlineLevel="1" x14ac:dyDescent="0.25">
      <c r="A24" s="78" t="s">
        <v>1578</v>
      </c>
      <c r="C24" s="95"/>
    </row>
    <row r="25" spans="1:7" ht="15" customHeight="1" x14ac:dyDescent="0.25">
      <c r="A25" s="87"/>
      <c r="B25" s="88" t="s">
        <v>1579</v>
      </c>
      <c r="C25" s="87" t="s">
        <v>1571</v>
      </c>
      <c r="D25" s="87"/>
      <c r="E25" s="89"/>
      <c r="F25" s="90"/>
      <c r="G25" s="90"/>
    </row>
    <row r="26" spans="1:7" x14ac:dyDescent="0.25">
      <c r="A26" s="78" t="s">
        <v>1580</v>
      </c>
      <c r="B26" s="151" t="s">
        <v>686</v>
      </c>
      <c r="C26" s="173">
        <f>SUM(C27:C53)</f>
        <v>0</v>
      </c>
      <c r="D26" s="178"/>
      <c r="F26" s="178"/>
      <c r="G26" s="65"/>
    </row>
    <row r="27" spans="1:7" x14ac:dyDescent="0.25">
      <c r="A27" s="78" t="s">
        <v>1581</v>
      </c>
      <c r="B27" s="78" t="s">
        <v>688</v>
      </c>
      <c r="C27" s="154" t="s">
        <v>115</v>
      </c>
      <c r="D27" s="178"/>
      <c r="F27" s="178"/>
      <c r="G27" s="65"/>
    </row>
    <row r="28" spans="1:7" x14ac:dyDescent="0.25">
      <c r="A28" s="78" t="s">
        <v>1582</v>
      </c>
      <c r="B28" s="78" t="s">
        <v>690</v>
      </c>
      <c r="C28" s="154" t="s">
        <v>115</v>
      </c>
      <c r="D28" s="178"/>
      <c r="F28" s="178"/>
      <c r="G28" s="65"/>
    </row>
    <row r="29" spans="1:7" x14ac:dyDescent="0.25">
      <c r="A29" s="78" t="s">
        <v>1583</v>
      </c>
      <c r="B29" s="78" t="s">
        <v>692</v>
      </c>
      <c r="C29" s="154" t="s">
        <v>115</v>
      </c>
      <c r="D29" s="178"/>
      <c r="F29" s="178"/>
      <c r="G29" s="65"/>
    </row>
    <row r="30" spans="1:7" x14ac:dyDescent="0.25">
      <c r="A30" s="78" t="s">
        <v>1584</v>
      </c>
      <c r="B30" s="78" t="s">
        <v>694</v>
      </c>
      <c r="C30" s="154" t="s">
        <v>115</v>
      </c>
      <c r="D30" s="178"/>
      <c r="F30" s="178"/>
      <c r="G30" s="65"/>
    </row>
    <row r="31" spans="1:7" x14ac:dyDescent="0.25">
      <c r="A31" s="78" t="s">
        <v>1585</v>
      </c>
      <c r="B31" s="78" t="s">
        <v>696</v>
      </c>
      <c r="C31" s="154" t="s">
        <v>115</v>
      </c>
      <c r="D31" s="178"/>
      <c r="F31" s="178"/>
      <c r="G31" s="65"/>
    </row>
    <row r="32" spans="1:7" x14ac:dyDescent="0.25">
      <c r="A32" s="78" t="s">
        <v>1586</v>
      </c>
      <c r="B32" s="78" t="s">
        <v>698</v>
      </c>
      <c r="C32" s="154" t="s">
        <v>115</v>
      </c>
      <c r="D32" s="178"/>
      <c r="F32" s="178"/>
      <c r="G32" s="65"/>
    </row>
    <row r="33" spans="1:7" x14ac:dyDescent="0.25">
      <c r="A33" s="78" t="s">
        <v>1587</v>
      </c>
      <c r="B33" s="78" t="s">
        <v>700</v>
      </c>
      <c r="C33" s="154" t="s">
        <v>115</v>
      </c>
      <c r="D33" s="178"/>
      <c r="F33" s="178"/>
      <c r="G33" s="65"/>
    </row>
    <row r="34" spans="1:7" x14ac:dyDescent="0.25">
      <c r="A34" s="78" t="s">
        <v>1588</v>
      </c>
      <c r="B34" s="78" t="s">
        <v>702</v>
      </c>
      <c r="C34" s="154" t="s">
        <v>115</v>
      </c>
      <c r="D34" s="178"/>
      <c r="F34" s="178"/>
      <c r="G34" s="65"/>
    </row>
    <row r="35" spans="1:7" x14ac:dyDescent="0.25">
      <c r="A35" s="78" t="s">
        <v>1589</v>
      </c>
      <c r="B35" s="78" t="s">
        <v>704</v>
      </c>
      <c r="C35" s="154" t="s">
        <v>115</v>
      </c>
      <c r="D35" s="178"/>
      <c r="F35" s="178"/>
      <c r="G35" s="65"/>
    </row>
    <row r="36" spans="1:7" x14ac:dyDescent="0.25">
      <c r="A36" s="78" t="s">
        <v>1590</v>
      </c>
      <c r="B36" s="78" t="s">
        <v>706</v>
      </c>
      <c r="C36" s="154" t="s">
        <v>115</v>
      </c>
      <c r="D36" s="178"/>
      <c r="F36" s="178"/>
      <c r="G36" s="65"/>
    </row>
    <row r="37" spans="1:7" x14ac:dyDescent="0.25">
      <c r="A37" s="78" t="s">
        <v>1591</v>
      </c>
      <c r="B37" s="78" t="s">
        <v>708</v>
      </c>
      <c r="C37" s="154" t="s">
        <v>115</v>
      </c>
      <c r="D37" s="178"/>
      <c r="F37" s="178"/>
      <c r="G37" s="65"/>
    </row>
    <row r="38" spans="1:7" x14ac:dyDescent="0.25">
      <c r="A38" s="78" t="s">
        <v>1592</v>
      </c>
      <c r="B38" s="78" t="s">
        <v>710</v>
      </c>
      <c r="C38" s="154" t="s">
        <v>115</v>
      </c>
      <c r="D38" s="178"/>
      <c r="F38" s="178"/>
      <c r="G38" s="65"/>
    </row>
    <row r="39" spans="1:7" x14ac:dyDescent="0.25">
      <c r="A39" s="78" t="s">
        <v>1593</v>
      </c>
      <c r="B39" s="78" t="s">
        <v>712</v>
      </c>
      <c r="C39" s="154" t="s">
        <v>115</v>
      </c>
      <c r="D39" s="178"/>
      <c r="F39" s="178"/>
      <c r="G39" s="65"/>
    </row>
    <row r="40" spans="1:7" x14ac:dyDescent="0.25">
      <c r="A40" s="78" t="s">
        <v>1594</v>
      </c>
      <c r="B40" s="78" t="s">
        <v>714</v>
      </c>
      <c r="C40" s="154" t="s">
        <v>115</v>
      </c>
      <c r="D40" s="178"/>
      <c r="F40" s="178"/>
      <c r="G40" s="65"/>
    </row>
    <row r="41" spans="1:7" x14ac:dyDescent="0.25">
      <c r="A41" s="78" t="s">
        <v>1595</v>
      </c>
      <c r="B41" s="78" t="s">
        <v>716</v>
      </c>
      <c r="C41" s="154" t="s">
        <v>115</v>
      </c>
      <c r="D41" s="178"/>
      <c r="F41" s="178"/>
      <c r="G41" s="65"/>
    </row>
    <row r="42" spans="1:7" x14ac:dyDescent="0.25">
      <c r="A42" s="78" t="s">
        <v>1596</v>
      </c>
      <c r="B42" s="78" t="s">
        <v>718</v>
      </c>
      <c r="C42" s="154" t="s">
        <v>115</v>
      </c>
      <c r="D42" s="178"/>
      <c r="F42" s="178"/>
      <c r="G42" s="65"/>
    </row>
    <row r="43" spans="1:7" x14ac:dyDescent="0.25">
      <c r="A43" s="78" t="s">
        <v>1597</v>
      </c>
      <c r="B43" s="78" t="s">
        <v>720</v>
      </c>
      <c r="C43" s="154" t="s">
        <v>115</v>
      </c>
      <c r="D43" s="178"/>
      <c r="F43" s="178"/>
      <c r="G43" s="65"/>
    </row>
    <row r="44" spans="1:7" x14ac:dyDescent="0.25">
      <c r="A44" s="78" t="s">
        <v>1598</v>
      </c>
      <c r="B44" s="78" t="s">
        <v>722</v>
      </c>
      <c r="C44" s="154" t="s">
        <v>115</v>
      </c>
      <c r="D44" s="178"/>
      <c r="F44" s="178"/>
      <c r="G44" s="65"/>
    </row>
    <row r="45" spans="1:7" x14ac:dyDescent="0.25">
      <c r="A45" s="78" t="s">
        <v>1599</v>
      </c>
      <c r="B45" s="78" t="s">
        <v>724</v>
      </c>
      <c r="C45" s="154" t="s">
        <v>115</v>
      </c>
      <c r="D45" s="178"/>
      <c r="F45" s="178"/>
      <c r="G45" s="65"/>
    </row>
    <row r="46" spans="1:7" x14ac:dyDescent="0.25">
      <c r="A46" s="78" t="s">
        <v>1600</v>
      </c>
      <c r="B46" s="78" t="s">
        <v>726</v>
      </c>
      <c r="C46" s="154" t="s">
        <v>115</v>
      </c>
      <c r="D46" s="178"/>
      <c r="F46" s="178"/>
      <c r="G46" s="65"/>
    </row>
    <row r="47" spans="1:7" x14ac:dyDescent="0.25">
      <c r="A47" s="78" t="s">
        <v>1601</v>
      </c>
      <c r="B47" s="78" t="s">
        <v>728</v>
      </c>
      <c r="C47" s="154" t="s">
        <v>115</v>
      </c>
      <c r="D47" s="178"/>
      <c r="F47" s="178"/>
      <c r="G47" s="65"/>
    </row>
    <row r="48" spans="1:7" x14ac:dyDescent="0.25">
      <c r="A48" s="78" t="s">
        <v>1602</v>
      </c>
      <c r="B48" s="78" t="s">
        <v>730</v>
      </c>
      <c r="C48" s="154" t="s">
        <v>115</v>
      </c>
      <c r="D48" s="178"/>
      <c r="F48" s="178"/>
      <c r="G48" s="65"/>
    </row>
    <row r="49" spans="1:7" x14ac:dyDescent="0.25">
      <c r="A49" s="78" t="s">
        <v>1603</v>
      </c>
      <c r="B49" s="78" t="s">
        <v>732</v>
      </c>
      <c r="C49" s="154" t="s">
        <v>115</v>
      </c>
      <c r="D49" s="178"/>
      <c r="F49" s="178"/>
      <c r="G49" s="65"/>
    </row>
    <row r="50" spans="1:7" x14ac:dyDescent="0.25">
      <c r="A50" s="78" t="s">
        <v>1604</v>
      </c>
      <c r="B50" s="78" t="s">
        <v>734</v>
      </c>
      <c r="C50" s="154" t="s">
        <v>115</v>
      </c>
      <c r="D50" s="178"/>
      <c r="F50" s="178"/>
      <c r="G50" s="65"/>
    </row>
    <row r="51" spans="1:7" x14ac:dyDescent="0.25">
      <c r="A51" s="78" t="s">
        <v>1605</v>
      </c>
      <c r="B51" s="78" t="s">
        <v>736</v>
      </c>
      <c r="C51" s="154" t="s">
        <v>115</v>
      </c>
      <c r="D51" s="178"/>
      <c r="F51" s="178"/>
      <c r="G51" s="65"/>
    </row>
    <row r="52" spans="1:7" x14ac:dyDescent="0.25">
      <c r="A52" s="78" t="s">
        <v>1606</v>
      </c>
      <c r="B52" s="78" t="s">
        <v>738</v>
      </c>
      <c r="C52" s="154" t="s">
        <v>115</v>
      </c>
      <c r="D52" s="178"/>
      <c r="F52" s="178"/>
      <c r="G52" s="65"/>
    </row>
    <row r="53" spans="1:7" x14ac:dyDescent="0.25">
      <c r="A53" s="78" t="s">
        <v>1607</v>
      </c>
      <c r="B53" s="78" t="s">
        <v>740</v>
      </c>
      <c r="C53" s="154" t="s">
        <v>115</v>
      </c>
      <c r="D53" s="178"/>
      <c r="F53" s="178"/>
      <c r="G53" s="65"/>
    </row>
    <row r="54" spans="1:7" x14ac:dyDescent="0.25">
      <c r="A54" s="78" t="s">
        <v>1608</v>
      </c>
      <c r="B54" s="151" t="s">
        <v>392</v>
      </c>
      <c r="C54" s="173">
        <f>SUM(C55:C57)</f>
        <v>0</v>
      </c>
      <c r="D54" s="178"/>
      <c r="F54" s="178"/>
      <c r="G54" s="65"/>
    </row>
    <row r="55" spans="1:7" x14ac:dyDescent="0.25">
      <c r="A55" s="78" t="s">
        <v>1609</v>
      </c>
      <c r="B55" s="78" t="s">
        <v>743</v>
      </c>
      <c r="C55" s="154" t="s">
        <v>115</v>
      </c>
      <c r="D55" s="178"/>
      <c r="F55" s="178"/>
      <c r="G55" s="65"/>
    </row>
    <row r="56" spans="1:7" x14ac:dyDescent="0.25">
      <c r="A56" s="78" t="s">
        <v>1610</v>
      </c>
      <c r="B56" s="78" t="s">
        <v>745</v>
      </c>
      <c r="C56" s="154" t="s">
        <v>115</v>
      </c>
      <c r="D56" s="178"/>
      <c r="F56" s="178"/>
      <c r="G56" s="65"/>
    </row>
    <row r="57" spans="1:7" x14ac:dyDescent="0.25">
      <c r="A57" s="78" t="s">
        <v>1611</v>
      </c>
      <c r="B57" s="78" t="s">
        <v>747</v>
      </c>
      <c r="C57" s="154" t="s">
        <v>115</v>
      </c>
      <c r="D57" s="178"/>
      <c r="F57" s="178"/>
      <c r="G57" s="65"/>
    </row>
    <row r="58" spans="1:7" x14ac:dyDescent="0.25">
      <c r="A58" s="78" t="s">
        <v>1612</v>
      </c>
      <c r="B58" s="151" t="s">
        <v>189</v>
      </c>
      <c r="C58" s="173">
        <f>SUM(C59:C69)</f>
        <v>0</v>
      </c>
      <c r="D58" s="178"/>
      <c r="F58" s="178"/>
      <c r="G58" s="65"/>
    </row>
    <row r="59" spans="1:7" x14ac:dyDescent="0.25">
      <c r="A59" s="78" t="s">
        <v>1613</v>
      </c>
      <c r="B59" s="91" t="s">
        <v>394</v>
      </c>
      <c r="C59" s="154" t="s">
        <v>115</v>
      </c>
      <c r="D59" s="178"/>
      <c r="F59" s="178"/>
      <c r="G59" s="65"/>
    </row>
    <row r="60" spans="1:7" x14ac:dyDescent="0.25">
      <c r="A60" s="78" t="s">
        <v>1614</v>
      </c>
      <c r="B60" s="78" t="s">
        <v>396</v>
      </c>
      <c r="C60" s="154" t="s">
        <v>115</v>
      </c>
      <c r="D60" s="178"/>
      <c r="F60" s="178"/>
      <c r="G60" s="65"/>
    </row>
    <row r="61" spans="1:7" x14ac:dyDescent="0.25">
      <c r="A61" s="78" t="s">
        <v>1615</v>
      </c>
      <c r="B61" s="91" t="s">
        <v>398</v>
      </c>
      <c r="C61" s="154" t="s">
        <v>115</v>
      </c>
      <c r="D61" s="178"/>
      <c r="F61" s="178"/>
      <c r="G61" s="65"/>
    </row>
    <row r="62" spans="1:7" x14ac:dyDescent="0.25">
      <c r="A62" s="78" t="s">
        <v>1616</v>
      </c>
      <c r="B62" s="91" t="s">
        <v>400</v>
      </c>
      <c r="C62" s="154" t="s">
        <v>115</v>
      </c>
      <c r="D62" s="178"/>
      <c r="F62" s="178"/>
      <c r="G62" s="65"/>
    </row>
    <row r="63" spans="1:7" x14ac:dyDescent="0.25">
      <c r="A63" s="78" t="s">
        <v>1617</v>
      </c>
      <c r="B63" s="91" t="s">
        <v>402</v>
      </c>
      <c r="C63" s="154" t="s">
        <v>115</v>
      </c>
      <c r="D63" s="178"/>
      <c r="F63" s="178"/>
      <c r="G63" s="65"/>
    </row>
    <row r="64" spans="1:7" x14ac:dyDescent="0.25">
      <c r="A64" s="78" t="s">
        <v>1618</v>
      </c>
      <c r="B64" s="91" t="s">
        <v>404</v>
      </c>
      <c r="C64" s="154" t="s">
        <v>115</v>
      </c>
      <c r="D64" s="178"/>
      <c r="F64" s="178"/>
      <c r="G64" s="65"/>
    </row>
    <row r="65" spans="1:7" x14ac:dyDescent="0.25">
      <c r="A65" s="78" t="s">
        <v>1619</v>
      </c>
      <c r="B65" s="91" t="s">
        <v>406</v>
      </c>
      <c r="C65" s="154" t="s">
        <v>115</v>
      </c>
      <c r="D65" s="178"/>
      <c r="F65" s="178"/>
      <c r="G65" s="65"/>
    </row>
    <row r="66" spans="1:7" x14ac:dyDescent="0.25">
      <c r="A66" s="78" t="s">
        <v>1620</v>
      </c>
      <c r="B66" s="91" t="s">
        <v>408</v>
      </c>
      <c r="C66" s="154" t="s">
        <v>115</v>
      </c>
      <c r="D66" s="178"/>
      <c r="F66" s="178"/>
      <c r="G66" s="65"/>
    </row>
    <row r="67" spans="1:7" x14ac:dyDescent="0.25">
      <c r="A67" s="78" t="s">
        <v>1621</v>
      </c>
      <c r="B67" s="91" t="s">
        <v>410</v>
      </c>
      <c r="C67" s="154" t="s">
        <v>115</v>
      </c>
      <c r="D67" s="178"/>
      <c r="F67" s="178"/>
      <c r="G67" s="65"/>
    </row>
    <row r="68" spans="1:7" x14ac:dyDescent="0.25">
      <c r="A68" s="78" t="s">
        <v>1622</v>
      </c>
      <c r="B68" s="91" t="s">
        <v>412</v>
      </c>
      <c r="C68" s="154" t="s">
        <v>115</v>
      </c>
      <c r="D68" s="178"/>
      <c r="F68" s="178"/>
      <c r="G68" s="65"/>
    </row>
    <row r="69" spans="1:7" x14ac:dyDescent="0.25">
      <c r="A69" s="78" t="s">
        <v>1623</v>
      </c>
      <c r="B69" s="91" t="s">
        <v>189</v>
      </c>
      <c r="C69" s="154" t="s">
        <v>115</v>
      </c>
      <c r="D69" s="178"/>
      <c r="F69" s="178"/>
      <c r="G69" s="65"/>
    </row>
    <row r="70" spans="1:7" outlineLevel="1" x14ac:dyDescent="0.25">
      <c r="A70" s="78" t="s">
        <v>1624</v>
      </c>
      <c r="B70" s="197" t="s">
        <v>193</v>
      </c>
      <c r="C70" s="154"/>
      <c r="G70" s="65"/>
    </row>
    <row r="71" spans="1:7" outlineLevel="1" x14ac:dyDescent="0.25">
      <c r="A71" s="78" t="s">
        <v>1625</v>
      </c>
      <c r="B71" s="197" t="s">
        <v>193</v>
      </c>
      <c r="C71" s="154"/>
      <c r="G71" s="65"/>
    </row>
    <row r="72" spans="1:7" outlineLevel="1" x14ac:dyDescent="0.25">
      <c r="A72" s="78" t="s">
        <v>1626</v>
      </c>
      <c r="B72" s="197" t="s">
        <v>193</v>
      </c>
      <c r="C72" s="154"/>
      <c r="G72" s="65"/>
    </row>
    <row r="73" spans="1:7" outlineLevel="1" x14ac:dyDescent="0.25">
      <c r="A73" s="78" t="s">
        <v>1627</v>
      </c>
      <c r="B73" s="197" t="s">
        <v>193</v>
      </c>
      <c r="C73" s="154"/>
      <c r="G73" s="65"/>
    </row>
    <row r="74" spans="1:7" outlineLevel="1" x14ac:dyDescent="0.25">
      <c r="A74" s="78" t="s">
        <v>1628</v>
      </c>
      <c r="B74" s="197" t="s">
        <v>193</v>
      </c>
      <c r="C74" s="154"/>
      <c r="G74" s="65"/>
    </row>
    <row r="75" spans="1:7" outlineLevel="1" x14ac:dyDescent="0.25">
      <c r="A75" s="78" t="s">
        <v>1629</v>
      </c>
      <c r="B75" s="197" t="s">
        <v>193</v>
      </c>
      <c r="C75" s="154"/>
      <c r="G75" s="65"/>
    </row>
    <row r="76" spans="1:7" outlineLevel="1" x14ac:dyDescent="0.25">
      <c r="A76" s="78" t="s">
        <v>1630</v>
      </c>
      <c r="B76" s="197" t="s">
        <v>193</v>
      </c>
      <c r="C76" s="154"/>
      <c r="G76" s="65"/>
    </row>
    <row r="77" spans="1:7" outlineLevel="1" x14ac:dyDescent="0.25">
      <c r="A77" s="78" t="s">
        <v>1631</v>
      </c>
      <c r="B77" s="197" t="s">
        <v>193</v>
      </c>
      <c r="C77" s="154"/>
      <c r="G77" s="65"/>
    </row>
    <row r="78" spans="1:7" outlineLevel="1" x14ac:dyDescent="0.25">
      <c r="A78" s="78" t="s">
        <v>1632</v>
      </c>
      <c r="B78" s="197" t="s">
        <v>193</v>
      </c>
      <c r="C78" s="154"/>
      <c r="G78" s="65"/>
    </row>
    <row r="79" spans="1:7" outlineLevel="1" x14ac:dyDescent="0.25">
      <c r="A79" s="78" t="s">
        <v>1633</v>
      </c>
      <c r="B79" s="197" t="s">
        <v>193</v>
      </c>
      <c r="C79" s="154"/>
      <c r="G79" s="65"/>
    </row>
    <row r="80" spans="1:7" ht="15" customHeight="1" x14ac:dyDescent="0.25">
      <c r="A80" s="87"/>
      <c r="B80" s="88" t="s">
        <v>1634</v>
      </c>
      <c r="C80" s="87" t="s">
        <v>1571</v>
      </c>
      <c r="D80" s="87"/>
      <c r="E80" s="89"/>
      <c r="F80" s="90"/>
      <c r="G80" s="90"/>
    </row>
    <row r="81" spans="1:7" x14ac:dyDescent="0.25">
      <c r="A81" s="78" t="s">
        <v>1635</v>
      </c>
      <c r="B81" s="78" t="s">
        <v>824</v>
      </c>
      <c r="C81" s="154" t="s">
        <v>115</v>
      </c>
      <c r="E81" s="62"/>
    </row>
    <row r="82" spans="1:7" x14ac:dyDescent="0.25">
      <c r="A82" s="78" t="s">
        <v>1636</v>
      </c>
      <c r="B82" s="78" t="s">
        <v>826</v>
      </c>
      <c r="C82" s="154" t="s">
        <v>115</v>
      </c>
      <c r="E82" s="62"/>
    </row>
    <row r="83" spans="1:7" x14ac:dyDescent="0.25">
      <c r="A83" s="78" t="s">
        <v>1637</v>
      </c>
      <c r="B83" s="78" t="s">
        <v>189</v>
      </c>
      <c r="C83" s="154" t="s">
        <v>115</v>
      </c>
      <c r="E83" s="62"/>
    </row>
    <row r="84" spans="1:7" outlineLevel="1" x14ac:dyDescent="0.25">
      <c r="A84" s="78" t="s">
        <v>1638</v>
      </c>
      <c r="C84" s="95"/>
      <c r="E84" s="62"/>
    </row>
    <row r="85" spans="1:7" outlineLevel="1" x14ac:dyDescent="0.25">
      <c r="A85" s="78" t="s">
        <v>1639</v>
      </c>
      <c r="C85" s="95"/>
      <c r="E85" s="62"/>
    </row>
    <row r="86" spans="1:7" outlineLevel="1" x14ac:dyDescent="0.25">
      <c r="A86" s="78" t="s">
        <v>1640</v>
      </c>
      <c r="C86" s="95"/>
      <c r="E86" s="62"/>
    </row>
    <row r="87" spans="1:7" outlineLevel="1" x14ac:dyDescent="0.25">
      <c r="A87" s="78" t="s">
        <v>1641</v>
      </c>
      <c r="C87" s="95"/>
      <c r="E87" s="62"/>
    </row>
    <row r="88" spans="1:7" outlineLevel="1" x14ac:dyDescent="0.25">
      <c r="A88" s="78" t="s">
        <v>1642</v>
      </c>
      <c r="C88" s="95"/>
      <c r="E88" s="62"/>
    </row>
    <row r="89" spans="1:7" outlineLevel="1" x14ac:dyDescent="0.25">
      <c r="A89" s="78" t="s">
        <v>1643</v>
      </c>
      <c r="C89" s="95"/>
      <c r="E89" s="62"/>
    </row>
    <row r="90" spans="1:7" ht="15" customHeight="1" x14ac:dyDescent="0.25">
      <c r="A90" s="87"/>
      <c r="B90" s="88" t="s">
        <v>1644</v>
      </c>
      <c r="C90" s="87" t="s">
        <v>1571</v>
      </c>
      <c r="D90" s="87"/>
      <c r="E90" s="89"/>
      <c r="F90" s="90"/>
      <c r="G90" s="90"/>
    </row>
    <row r="91" spans="1:7" x14ac:dyDescent="0.25">
      <c r="A91" s="78" t="s">
        <v>1645</v>
      </c>
      <c r="B91" s="78" t="s">
        <v>836</v>
      </c>
      <c r="C91" s="154" t="s">
        <v>115</v>
      </c>
      <c r="E91" s="62"/>
    </row>
    <row r="92" spans="1:7" x14ac:dyDescent="0.25">
      <c r="A92" s="78" t="s">
        <v>1646</v>
      </c>
      <c r="B92" s="78" t="s">
        <v>838</v>
      </c>
      <c r="C92" s="154" t="s">
        <v>115</v>
      </c>
      <c r="E92" s="62"/>
    </row>
    <row r="93" spans="1:7" x14ac:dyDescent="0.25">
      <c r="A93" s="78" t="s">
        <v>1647</v>
      </c>
      <c r="B93" s="78" t="s">
        <v>189</v>
      </c>
      <c r="C93" s="154" t="s">
        <v>115</v>
      </c>
      <c r="E93" s="62"/>
    </row>
    <row r="94" spans="1:7" outlineLevel="1" x14ac:dyDescent="0.25">
      <c r="A94" s="78" t="s">
        <v>1648</v>
      </c>
      <c r="C94" s="95"/>
      <c r="E94" s="62"/>
    </row>
    <row r="95" spans="1:7" outlineLevel="1" x14ac:dyDescent="0.25">
      <c r="A95" s="78" t="s">
        <v>1649</v>
      </c>
      <c r="C95" s="95"/>
      <c r="E95" s="62"/>
    </row>
    <row r="96" spans="1:7" outlineLevel="1" x14ac:dyDescent="0.25">
      <c r="A96" s="78" t="s">
        <v>1650</v>
      </c>
      <c r="C96" s="95"/>
      <c r="E96" s="62"/>
    </row>
    <row r="97" spans="1:7" outlineLevel="1" x14ac:dyDescent="0.25">
      <c r="A97" s="78" t="s">
        <v>1651</v>
      </c>
      <c r="C97" s="95"/>
      <c r="E97" s="62"/>
    </row>
    <row r="98" spans="1:7" outlineLevel="1" x14ac:dyDescent="0.25">
      <c r="A98" s="78" t="s">
        <v>1652</v>
      </c>
      <c r="C98" s="95"/>
      <c r="E98" s="62"/>
    </row>
    <row r="99" spans="1:7" outlineLevel="1" x14ac:dyDescent="0.25">
      <c r="A99" s="78" t="s">
        <v>1653</v>
      </c>
      <c r="C99" s="95"/>
      <c r="E99" s="62"/>
    </row>
    <row r="100" spans="1:7" ht="15" customHeight="1" x14ac:dyDescent="0.25">
      <c r="A100" s="87"/>
      <c r="B100" s="88" t="s">
        <v>1654</v>
      </c>
      <c r="C100" s="87" t="s">
        <v>1571</v>
      </c>
      <c r="D100" s="87"/>
      <c r="E100" s="89"/>
      <c r="F100" s="90"/>
      <c r="G100" s="90"/>
    </row>
    <row r="101" spans="1:7" x14ac:dyDescent="0.25">
      <c r="A101" s="78" t="s">
        <v>1655</v>
      </c>
      <c r="B101" s="110" t="s">
        <v>848</v>
      </c>
      <c r="C101" s="154" t="s">
        <v>115</v>
      </c>
      <c r="E101" s="62"/>
    </row>
    <row r="102" spans="1:7" x14ac:dyDescent="0.25">
      <c r="A102" s="78" t="s">
        <v>1656</v>
      </c>
      <c r="B102" s="110" t="s">
        <v>850</v>
      </c>
      <c r="C102" s="154" t="s">
        <v>115</v>
      </c>
      <c r="E102" s="62"/>
    </row>
    <row r="103" spans="1:7" x14ac:dyDescent="0.25">
      <c r="A103" s="78" t="s">
        <v>1657</v>
      </c>
      <c r="B103" s="110" t="s">
        <v>852</v>
      </c>
      <c r="C103" s="154" t="s">
        <v>115</v>
      </c>
    </row>
    <row r="104" spans="1:7" x14ac:dyDescent="0.25">
      <c r="A104" s="78" t="s">
        <v>1658</v>
      </c>
      <c r="B104" s="110" t="s">
        <v>854</v>
      </c>
      <c r="C104" s="154" t="s">
        <v>115</v>
      </c>
    </row>
    <row r="105" spans="1:7" x14ac:dyDescent="0.25">
      <c r="A105" s="78" t="s">
        <v>1659</v>
      </c>
      <c r="B105" s="110" t="s">
        <v>856</v>
      </c>
      <c r="C105" s="154" t="s">
        <v>115</v>
      </c>
    </row>
    <row r="106" spans="1:7" outlineLevel="1" x14ac:dyDescent="0.25">
      <c r="A106" s="78" t="s">
        <v>1660</v>
      </c>
      <c r="B106" s="111"/>
      <c r="C106" s="95"/>
    </row>
    <row r="107" spans="1:7" outlineLevel="1" x14ac:dyDescent="0.25">
      <c r="A107" s="78" t="s">
        <v>1661</v>
      </c>
      <c r="B107" s="111"/>
      <c r="C107" s="95"/>
    </row>
    <row r="108" spans="1:7" outlineLevel="1" x14ac:dyDescent="0.25">
      <c r="A108" s="78" t="s">
        <v>1662</v>
      </c>
      <c r="B108" s="111"/>
      <c r="C108" s="95"/>
    </row>
    <row r="109" spans="1:7" outlineLevel="1" x14ac:dyDescent="0.25">
      <c r="A109" s="78" t="s">
        <v>1663</v>
      </c>
      <c r="B109" s="111"/>
      <c r="C109" s="95"/>
    </row>
    <row r="110" spans="1:7" ht="15" customHeight="1" x14ac:dyDescent="0.25">
      <c r="A110" s="87"/>
      <c r="B110" s="87" t="s">
        <v>1664</v>
      </c>
      <c r="C110" s="87" t="s">
        <v>1571</v>
      </c>
      <c r="D110" s="87"/>
      <c r="E110" s="89"/>
      <c r="F110" s="90"/>
      <c r="G110" s="90"/>
    </row>
    <row r="111" spans="1:7" x14ac:dyDescent="0.25">
      <c r="A111" s="78" t="s">
        <v>1665</v>
      </c>
      <c r="B111" s="78" t="s">
        <v>863</v>
      </c>
      <c r="C111" s="154" t="s">
        <v>115</v>
      </c>
      <c r="E111" s="62"/>
    </row>
    <row r="112" spans="1:7" outlineLevel="1" x14ac:dyDescent="0.25">
      <c r="A112" s="78" t="s">
        <v>1666</v>
      </c>
      <c r="B112" s="155" t="s">
        <v>865</v>
      </c>
      <c r="C112" s="154" t="s">
        <v>115</v>
      </c>
      <c r="E112" s="62"/>
    </row>
    <row r="113" spans="1:7" outlineLevel="1" x14ac:dyDescent="0.25">
      <c r="A113" s="78" t="s">
        <v>1667</v>
      </c>
      <c r="C113" s="154"/>
      <c r="E113" s="62"/>
    </row>
    <row r="114" spans="1:7" outlineLevel="1" x14ac:dyDescent="0.25">
      <c r="A114" s="78" t="s">
        <v>1668</v>
      </c>
      <c r="C114" s="95"/>
      <c r="E114" s="62"/>
    </row>
    <row r="115" spans="1:7" outlineLevel="1" x14ac:dyDescent="0.25">
      <c r="A115" s="78" t="s">
        <v>1669</v>
      </c>
      <c r="C115" s="95"/>
      <c r="E115" s="62"/>
    </row>
    <row r="116" spans="1:7" ht="15" customHeight="1" x14ac:dyDescent="0.25">
      <c r="A116" s="87"/>
      <c r="B116" s="88" t="s">
        <v>1670</v>
      </c>
      <c r="C116" s="87" t="s">
        <v>870</v>
      </c>
      <c r="D116" s="87" t="s">
        <v>871</v>
      </c>
      <c r="E116" s="89"/>
      <c r="F116" s="87" t="s">
        <v>1571</v>
      </c>
      <c r="G116" s="87" t="s">
        <v>872</v>
      </c>
    </row>
    <row r="117" spans="1:7" x14ac:dyDescent="0.25">
      <c r="A117" s="78" t="s">
        <v>1671</v>
      </c>
      <c r="B117" s="91" t="s">
        <v>874</v>
      </c>
      <c r="C117" s="166" t="s">
        <v>115</v>
      </c>
      <c r="D117" s="108"/>
      <c r="E117" s="108"/>
      <c r="F117" s="109"/>
      <c r="G117" s="109"/>
    </row>
    <row r="118" spans="1:7" x14ac:dyDescent="0.25">
      <c r="A118" s="108"/>
      <c r="B118" s="160"/>
      <c r="C118" s="108"/>
      <c r="D118" s="108"/>
      <c r="E118" s="108"/>
      <c r="F118" s="109"/>
      <c r="G118" s="109"/>
    </row>
    <row r="119" spans="1:7" x14ac:dyDescent="0.25">
      <c r="B119" s="91" t="s">
        <v>875</v>
      </c>
      <c r="C119" s="108"/>
      <c r="D119" s="108"/>
      <c r="E119" s="108"/>
      <c r="F119" s="109"/>
      <c r="G119" s="109"/>
    </row>
    <row r="120" spans="1:7" x14ac:dyDescent="0.25">
      <c r="A120" s="78" t="s">
        <v>1672</v>
      </c>
      <c r="B120" s="187" t="s">
        <v>773</v>
      </c>
      <c r="C120" s="166" t="s">
        <v>115</v>
      </c>
      <c r="D120" s="204" t="s">
        <v>115</v>
      </c>
      <c r="E120" s="108"/>
      <c r="F120" s="100" t="str">
        <f t="shared" ref="F120:F143" si="0">IF($C$144=0,"",IF(C120="[for completion]","",C120/$C$144))</f>
        <v/>
      </c>
      <c r="G120" s="100" t="str">
        <f t="shared" ref="G120:G143" si="1">IF($D$144=0,"",IF(D120="[for completion]","",D120/$D$144))</f>
        <v/>
      </c>
    </row>
    <row r="121" spans="1:7" x14ac:dyDescent="0.25">
      <c r="A121" s="78" t="s">
        <v>1673</v>
      </c>
      <c r="B121" s="187" t="s">
        <v>773</v>
      </c>
      <c r="C121" s="166" t="s">
        <v>115</v>
      </c>
      <c r="D121" s="204" t="s">
        <v>115</v>
      </c>
      <c r="E121" s="108"/>
      <c r="F121" s="100" t="str">
        <f t="shared" si="0"/>
        <v/>
      </c>
      <c r="G121" s="100" t="str">
        <f t="shared" si="1"/>
        <v/>
      </c>
    </row>
    <row r="122" spans="1:7" x14ac:dyDescent="0.25">
      <c r="A122" s="78" t="s">
        <v>1674</v>
      </c>
      <c r="B122" s="187" t="s">
        <v>773</v>
      </c>
      <c r="C122" s="166" t="s">
        <v>115</v>
      </c>
      <c r="D122" s="204" t="s">
        <v>115</v>
      </c>
      <c r="E122" s="108"/>
      <c r="F122" s="100" t="str">
        <f t="shared" si="0"/>
        <v/>
      </c>
      <c r="G122" s="100" t="str">
        <f t="shared" si="1"/>
        <v/>
      </c>
    </row>
    <row r="123" spans="1:7" x14ac:dyDescent="0.25">
      <c r="A123" s="78" t="s">
        <v>1675</v>
      </c>
      <c r="B123" s="187" t="s">
        <v>773</v>
      </c>
      <c r="C123" s="166" t="s">
        <v>115</v>
      </c>
      <c r="D123" s="204" t="s">
        <v>115</v>
      </c>
      <c r="E123" s="108"/>
      <c r="F123" s="100" t="str">
        <f t="shared" si="0"/>
        <v/>
      </c>
      <c r="G123" s="100" t="str">
        <f t="shared" si="1"/>
        <v/>
      </c>
    </row>
    <row r="124" spans="1:7" x14ac:dyDescent="0.25">
      <c r="A124" s="78" t="s">
        <v>1676</v>
      </c>
      <c r="B124" s="187" t="s">
        <v>773</v>
      </c>
      <c r="C124" s="166" t="s">
        <v>115</v>
      </c>
      <c r="D124" s="204" t="s">
        <v>115</v>
      </c>
      <c r="E124" s="108"/>
      <c r="F124" s="100" t="str">
        <f t="shared" si="0"/>
        <v/>
      </c>
      <c r="G124" s="100" t="str">
        <f t="shared" si="1"/>
        <v/>
      </c>
    </row>
    <row r="125" spans="1:7" x14ac:dyDescent="0.25">
      <c r="A125" s="78" t="s">
        <v>1677</v>
      </c>
      <c r="B125" s="187" t="s">
        <v>773</v>
      </c>
      <c r="C125" s="166" t="s">
        <v>115</v>
      </c>
      <c r="D125" s="204" t="s">
        <v>115</v>
      </c>
      <c r="E125" s="108"/>
      <c r="F125" s="100" t="str">
        <f t="shared" si="0"/>
        <v/>
      </c>
      <c r="G125" s="100" t="str">
        <f t="shared" si="1"/>
        <v/>
      </c>
    </row>
    <row r="126" spans="1:7" x14ac:dyDescent="0.25">
      <c r="A126" s="78" t="s">
        <v>1678</v>
      </c>
      <c r="B126" s="187" t="s">
        <v>773</v>
      </c>
      <c r="C126" s="166" t="s">
        <v>115</v>
      </c>
      <c r="D126" s="204" t="s">
        <v>115</v>
      </c>
      <c r="E126" s="108"/>
      <c r="F126" s="100" t="str">
        <f t="shared" si="0"/>
        <v/>
      </c>
      <c r="G126" s="100" t="str">
        <f t="shared" si="1"/>
        <v/>
      </c>
    </row>
    <row r="127" spans="1:7" x14ac:dyDescent="0.25">
      <c r="A127" s="78" t="s">
        <v>1679</v>
      </c>
      <c r="B127" s="187" t="s">
        <v>773</v>
      </c>
      <c r="C127" s="166" t="s">
        <v>115</v>
      </c>
      <c r="D127" s="204" t="s">
        <v>115</v>
      </c>
      <c r="E127" s="108"/>
      <c r="F127" s="100" t="str">
        <f t="shared" si="0"/>
        <v/>
      </c>
      <c r="G127" s="100" t="str">
        <f t="shared" si="1"/>
        <v/>
      </c>
    </row>
    <row r="128" spans="1:7" x14ac:dyDescent="0.25">
      <c r="A128" s="78" t="s">
        <v>1680</v>
      </c>
      <c r="B128" s="187" t="s">
        <v>773</v>
      </c>
      <c r="C128" s="166" t="s">
        <v>115</v>
      </c>
      <c r="D128" s="204" t="s">
        <v>115</v>
      </c>
      <c r="E128" s="108"/>
      <c r="F128" s="100" t="str">
        <f t="shared" si="0"/>
        <v/>
      </c>
      <c r="G128" s="100" t="str">
        <f t="shared" si="1"/>
        <v/>
      </c>
    </row>
    <row r="129" spans="1:7" x14ac:dyDescent="0.25">
      <c r="A129" s="78" t="s">
        <v>1681</v>
      </c>
      <c r="B129" s="187" t="s">
        <v>773</v>
      </c>
      <c r="C129" s="166" t="s">
        <v>115</v>
      </c>
      <c r="D129" s="204" t="s">
        <v>115</v>
      </c>
      <c r="E129" s="82"/>
      <c r="F129" s="100" t="str">
        <f t="shared" si="0"/>
        <v/>
      </c>
      <c r="G129" s="100" t="str">
        <f t="shared" si="1"/>
        <v/>
      </c>
    </row>
    <row r="130" spans="1:7" x14ac:dyDescent="0.25">
      <c r="A130" s="78" t="s">
        <v>1682</v>
      </c>
      <c r="B130" s="187" t="s">
        <v>773</v>
      </c>
      <c r="C130" s="166" t="s">
        <v>115</v>
      </c>
      <c r="D130" s="204" t="s">
        <v>115</v>
      </c>
      <c r="E130" s="82"/>
      <c r="F130" s="100" t="str">
        <f t="shared" si="0"/>
        <v/>
      </c>
      <c r="G130" s="100" t="str">
        <f t="shared" si="1"/>
        <v/>
      </c>
    </row>
    <row r="131" spans="1:7" x14ac:dyDescent="0.25">
      <c r="A131" s="78" t="s">
        <v>1683</v>
      </c>
      <c r="B131" s="187" t="s">
        <v>773</v>
      </c>
      <c r="C131" s="166" t="s">
        <v>115</v>
      </c>
      <c r="D131" s="204" t="s">
        <v>115</v>
      </c>
      <c r="E131" s="82"/>
      <c r="F131" s="100" t="str">
        <f t="shared" si="0"/>
        <v/>
      </c>
      <c r="G131" s="100" t="str">
        <f t="shared" si="1"/>
        <v/>
      </c>
    </row>
    <row r="132" spans="1:7" x14ac:dyDescent="0.25">
      <c r="A132" s="78" t="s">
        <v>1684</v>
      </c>
      <c r="B132" s="187" t="s">
        <v>773</v>
      </c>
      <c r="C132" s="166" t="s">
        <v>115</v>
      </c>
      <c r="D132" s="204" t="s">
        <v>115</v>
      </c>
      <c r="E132" s="82"/>
      <c r="F132" s="100" t="str">
        <f t="shared" si="0"/>
        <v/>
      </c>
      <c r="G132" s="100" t="str">
        <f t="shared" si="1"/>
        <v/>
      </c>
    </row>
    <row r="133" spans="1:7" x14ac:dyDescent="0.25">
      <c r="A133" s="78" t="s">
        <v>1685</v>
      </c>
      <c r="B133" s="187" t="s">
        <v>773</v>
      </c>
      <c r="C133" s="166" t="s">
        <v>115</v>
      </c>
      <c r="D133" s="204" t="s">
        <v>115</v>
      </c>
      <c r="E133" s="82"/>
      <c r="F133" s="100" t="str">
        <f t="shared" si="0"/>
        <v/>
      </c>
      <c r="G133" s="100" t="str">
        <f t="shared" si="1"/>
        <v/>
      </c>
    </row>
    <row r="134" spans="1:7" x14ac:dyDescent="0.25">
      <c r="A134" s="78" t="s">
        <v>1686</v>
      </c>
      <c r="B134" s="187" t="s">
        <v>773</v>
      </c>
      <c r="C134" s="166" t="s">
        <v>115</v>
      </c>
      <c r="D134" s="204" t="s">
        <v>115</v>
      </c>
      <c r="E134" s="82"/>
      <c r="F134" s="100" t="str">
        <f t="shared" si="0"/>
        <v/>
      </c>
      <c r="G134" s="100" t="str">
        <f t="shared" si="1"/>
        <v/>
      </c>
    </row>
    <row r="135" spans="1:7" x14ac:dyDescent="0.25">
      <c r="A135" s="78" t="s">
        <v>1687</v>
      </c>
      <c r="B135" s="187" t="s">
        <v>773</v>
      </c>
      <c r="C135" s="166" t="s">
        <v>115</v>
      </c>
      <c r="D135" s="204" t="s">
        <v>115</v>
      </c>
      <c r="F135" s="100" t="str">
        <f t="shared" si="0"/>
        <v/>
      </c>
      <c r="G135" s="100" t="str">
        <f t="shared" si="1"/>
        <v/>
      </c>
    </row>
    <row r="136" spans="1:7" x14ac:dyDescent="0.25">
      <c r="A136" s="78" t="s">
        <v>1688</v>
      </c>
      <c r="B136" s="187" t="s">
        <v>773</v>
      </c>
      <c r="C136" s="166" t="s">
        <v>115</v>
      </c>
      <c r="D136" s="204" t="s">
        <v>115</v>
      </c>
      <c r="E136" s="97"/>
      <c r="F136" s="100" t="str">
        <f t="shared" si="0"/>
        <v/>
      </c>
      <c r="G136" s="100" t="str">
        <f t="shared" si="1"/>
        <v/>
      </c>
    </row>
    <row r="137" spans="1:7" x14ac:dyDescent="0.25">
      <c r="A137" s="78" t="s">
        <v>1689</v>
      </c>
      <c r="B137" s="187" t="s">
        <v>773</v>
      </c>
      <c r="C137" s="166" t="s">
        <v>115</v>
      </c>
      <c r="D137" s="204" t="s">
        <v>115</v>
      </c>
      <c r="E137" s="97"/>
      <c r="F137" s="100" t="str">
        <f t="shared" si="0"/>
        <v/>
      </c>
      <c r="G137" s="100" t="str">
        <f t="shared" si="1"/>
        <v/>
      </c>
    </row>
    <row r="138" spans="1:7" x14ac:dyDescent="0.25">
      <c r="A138" s="78" t="s">
        <v>1690</v>
      </c>
      <c r="B138" s="187" t="s">
        <v>773</v>
      </c>
      <c r="C138" s="166" t="s">
        <v>115</v>
      </c>
      <c r="D138" s="204" t="s">
        <v>115</v>
      </c>
      <c r="E138" s="97"/>
      <c r="F138" s="100" t="str">
        <f t="shared" si="0"/>
        <v/>
      </c>
      <c r="G138" s="100" t="str">
        <f t="shared" si="1"/>
        <v/>
      </c>
    </row>
    <row r="139" spans="1:7" x14ac:dyDescent="0.25">
      <c r="A139" s="78" t="s">
        <v>1691</v>
      </c>
      <c r="B139" s="187" t="s">
        <v>773</v>
      </c>
      <c r="C139" s="166" t="s">
        <v>115</v>
      </c>
      <c r="D139" s="204" t="s">
        <v>115</v>
      </c>
      <c r="E139" s="97"/>
      <c r="F139" s="100" t="str">
        <f t="shared" si="0"/>
        <v/>
      </c>
      <c r="G139" s="100" t="str">
        <f t="shared" si="1"/>
        <v/>
      </c>
    </row>
    <row r="140" spans="1:7" x14ac:dyDescent="0.25">
      <c r="A140" s="78" t="s">
        <v>1692</v>
      </c>
      <c r="B140" s="187" t="s">
        <v>773</v>
      </c>
      <c r="C140" s="166" t="s">
        <v>115</v>
      </c>
      <c r="D140" s="204" t="s">
        <v>115</v>
      </c>
      <c r="E140" s="97"/>
      <c r="F140" s="100" t="str">
        <f t="shared" si="0"/>
        <v/>
      </c>
      <c r="G140" s="100" t="str">
        <f t="shared" si="1"/>
        <v/>
      </c>
    </row>
    <row r="141" spans="1:7" x14ac:dyDescent="0.25">
      <c r="A141" s="78" t="s">
        <v>1693</v>
      </c>
      <c r="B141" s="187" t="s">
        <v>773</v>
      </c>
      <c r="C141" s="166" t="s">
        <v>115</v>
      </c>
      <c r="D141" s="204" t="s">
        <v>115</v>
      </c>
      <c r="E141" s="97"/>
      <c r="F141" s="100" t="str">
        <f t="shared" si="0"/>
        <v/>
      </c>
      <c r="G141" s="100" t="str">
        <f t="shared" si="1"/>
        <v/>
      </c>
    </row>
    <row r="142" spans="1:7" x14ac:dyDescent="0.25">
      <c r="A142" s="78" t="s">
        <v>1694</v>
      </c>
      <c r="B142" s="187" t="s">
        <v>773</v>
      </c>
      <c r="C142" s="166" t="s">
        <v>115</v>
      </c>
      <c r="D142" s="204" t="s">
        <v>115</v>
      </c>
      <c r="E142" s="97"/>
      <c r="F142" s="100" t="str">
        <f t="shared" si="0"/>
        <v/>
      </c>
      <c r="G142" s="100" t="str">
        <f t="shared" si="1"/>
        <v/>
      </c>
    </row>
    <row r="143" spans="1:7" x14ac:dyDescent="0.25">
      <c r="A143" s="78" t="s">
        <v>1695</v>
      </c>
      <c r="B143" s="187" t="s">
        <v>773</v>
      </c>
      <c r="C143" s="166" t="s">
        <v>115</v>
      </c>
      <c r="D143" s="204" t="s">
        <v>115</v>
      </c>
      <c r="E143" s="97"/>
      <c r="F143" s="100" t="str">
        <f t="shared" si="0"/>
        <v/>
      </c>
      <c r="G143" s="100" t="str">
        <f t="shared" si="1"/>
        <v/>
      </c>
    </row>
    <row r="144" spans="1:7" x14ac:dyDescent="0.25">
      <c r="A144" s="78" t="s">
        <v>1696</v>
      </c>
      <c r="B144" s="102" t="s">
        <v>191</v>
      </c>
      <c r="C144" s="103">
        <f>SUM(C120:C143)</f>
        <v>0</v>
      </c>
      <c r="D144" s="162">
        <f>SUM(D120:D143)</f>
        <v>0</v>
      </c>
      <c r="E144" s="97"/>
      <c r="F144" s="104">
        <f>SUM(F120:F143)</f>
        <v>0</v>
      </c>
      <c r="G144" s="104">
        <f>SUM(G120:G143)</f>
        <v>0</v>
      </c>
    </row>
    <row r="145" spans="1:7" ht="15" customHeight="1" x14ac:dyDescent="0.25">
      <c r="A145" s="87"/>
      <c r="B145" s="88" t="s">
        <v>1697</v>
      </c>
      <c r="C145" s="87" t="s">
        <v>870</v>
      </c>
      <c r="D145" s="87" t="s">
        <v>871</v>
      </c>
      <c r="E145" s="89"/>
      <c r="F145" s="87" t="s">
        <v>1571</v>
      </c>
      <c r="G145" s="87" t="s">
        <v>872</v>
      </c>
    </row>
    <row r="146" spans="1:7" x14ac:dyDescent="0.25">
      <c r="A146" s="78" t="s">
        <v>1698</v>
      </c>
      <c r="B146" s="78" t="s">
        <v>903</v>
      </c>
      <c r="C146" s="154" t="s">
        <v>115</v>
      </c>
      <c r="D146" s="84"/>
      <c r="F146" s="84"/>
      <c r="G146" s="84"/>
    </row>
    <row r="147" spans="1:7" x14ac:dyDescent="0.25">
      <c r="C147" s="84"/>
      <c r="D147" s="84"/>
      <c r="F147" s="84"/>
      <c r="G147" s="84"/>
    </row>
    <row r="148" spans="1:7" x14ac:dyDescent="0.25">
      <c r="B148" s="91" t="s">
        <v>904</v>
      </c>
      <c r="C148" s="84"/>
      <c r="D148" s="84"/>
      <c r="G148" s="65"/>
    </row>
    <row r="149" spans="1:7" x14ac:dyDescent="0.25">
      <c r="A149" s="78" t="s">
        <v>1699</v>
      </c>
      <c r="B149" s="78" t="s">
        <v>906</v>
      </c>
      <c r="C149" s="166" t="s">
        <v>115</v>
      </c>
      <c r="D149" s="204" t="s">
        <v>115</v>
      </c>
      <c r="F149" s="100" t="str">
        <f t="shared" ref="F149:F163" si="2">IF($C$157=0,"",IF(C149="[for completion]","",C149/$C$157))</f>
        <v/>
      </c>
      <c r="G149" s="100" t="str">
        <f t="shared" ref="G149:G163" si="3">IF($D$157=0,"",IF(D149="[for completion]","",D149/$D$157))</f>
        <v/>
      </c>
    </row>
    <row r="150" spans="1:7" x14ac:dyDescent="0.25">
      <c r="A150" s="78" t="s">
        <v>1700</v>
      </c>
      <c r="B150" s="78" t="s">
        <v>908</v>
      </c>
      <c r="C150" s="166" t="s">
        <v>115</v>
      </c>
      <c r="D150" s="204" t="s">
        <v>115</v>
      </c>
      <c r="F150" s="100" t="str">
        <f t="shared" si="2"/>
        <v/>
      </c>
      <c r="G150" s="100" t="str">
        <f t="shared" si="3"/>
        <v/>
      </c>
    </row>
    <row r="151" spans="1:7" x14ac:dyDescent="0.25">
      <c r="A151" s="78" t="s">
        <v>1701</v>
      </c>
      <c r="B151" s="78" t="s">
        <v>910</v>
      </c>
      <c r="C151" s="166" t="s">
        <v>115</v>
      </c>
      <c r="D151" s="204" t="s">
        <v>115</v>
      </c>
      <c r="F151" s="100" t="str">
        <f t="shared" si="2"/>
        <v/>
      </c>
      <c r="G151" s="100" t="str">
        <f t="shared" si="3"/>
        <v/>
      </c>
    </row>
    <row r="152" spans="1:7" x14ac:dyDescent="0.25">
      <c r="A152" s="78" t="s">
        <v>1702</v>
      </c>
      <c r="B152" s="78" t="s">
        <v>912</v>
      </c>
      <c r="C152" s="166" t="s">
        <v>115</v>
      </c>
      <c r="D152" s="204" t="s">
        <v>115</v>
      </c>
      <c r="F152" s="100" t="str">
        <f t="shared" si="2"/>
        <v/>
      </c>
      <c r="G152" s="100" t="str">
        <f t="shared" si="3"/>
        <v/>
      </c>
    </row>
    <row r="153" spans="1:7" x14ac:dyDescent="0.25">
      <c r="A153" s="78" t="s">
        <v>1703</v>
      </c>
      <c r="B153" s="78" t="s">
        <v>914</v>
      </c>
      <c r="C153" s="166" t="s">
        <v>115</v>
      </c>
      <c r="D153" s="204" t="s">
        <v>115</v>
      </c>
      <c r="F153" s="100" t="str">
        <f t="shared" si="2"/>
        <v/>
      </c>
      <c r="G153" s="100" t="str">
        <f t="shared" si="3"/>
        <v/>
      </c>
    </row>
    <row r="154" spans="1:7" x14ac:dyDescent="0.25">
      <c r="A154" s="78" t="s">
        <v>1704</v>
      </c>
      <c r="B154" s="78" t="s">
        <v>916</v>
      </c>
      <c r="C154" s="166" t="s">
        <v>115</v>
      </c>
      <c r="D154" s="204" t="s">
        <v>115</v>
      </c>
      <c r="F154" s="100" t="str">
        <f t="shared" si="2"/>
        <v/>
      </c>
      <c r="G154" s="100" t="str">
        <f t="shared" si="3"/>
        <v/>
      </c>
    </row>
    <row r="155" spans="1:7" x14ac:dyDescent="0.25">
      <c r="A155" s="78" t="s">
        <v>1705</v>
      </c>
      <c r="B155" s="78" t="s">
        <v>918</v>
      </c>
      <c r="C155" s="166" t="s">
        <v>115</v>
      </c>
      <c r="D155" s="204" t="s">
        <v>115</v>
      </c>
      <c r="F155" s="100" t="str">
        <f t="shared" si="2"/>
        <v/>
      </c>
      <c r="G155" s="100" t="str">
        <f t="shared" si="3"/>
        <v/>
      </c>
    </row>
    <row r="156" spans="1:7" x14ac:dyDescent="0.25">
      <c r="A156" s="78" t="s">
        <v>1706</v>
      </c>
      <c r="B156" s="78" t="s">
        <v>920</v>
      </c>
      <c r="C156" s="166" t="s">
        <v>115</v>
      </c>
      <c r="D156" s="204" t="s">
        <v>115</v>
      </c>
      <c r="F156" s="100" t="str">
        <f t="shared" si="2"/>
        <v/>
      </c>
      <c r="G156" s="100" t="str">
        <f t="shared" si="3"/>
        <v/>
      </c>
    </row>
    <row r="157" spans="1:7" x14ac:dyDescent="0.25">
      <c r="A157" s="78" t="s">
        <v>1707</v>
      </c>
      <c r="B157" s="102" t="s">
        <v>191</v>
      </c>
      <c r="C157" s="118">
        <f>SUM(C149:C156)</f>
        <v>0</v>
      </c>
      <c r="D157" s="147">
        <f>SUM(D149:D156)</f>
        <v>0</v>
      </c>
      <c r="F157" s="96">
        <f>SUM(F149:F156)</f>
        <v>0</v>
      </c>
      <c r="G157" s="96">
        <f>SUM(G149:G156)</f>
        <v>0</v>
      </c>
    </row>
    <row r="158" spans="1:7" outlineLevel="1" x14ac:dyDescent="0.25">
      <c r="A158" s="78" t="s">
        <v>1708</v>
      </c>
      <c r="B158" s="144" t="s">
        <v>923</v>
      </c>
      <c r="C158" s="166"/>
      <c r="D158" s="204"/>
      <c r="F158" s="100" t="str">
        <f t="shared" si="2"/>
        <v/>
      </c>
      <c r="G158" s="100" t="str">
        <f t="shared" si="3"/>
        <v/>
      </c>
    </row>
    <row r="159" spans="1:7" outlineLevel="1" x14ac:dyDescent="0.25">
      <c r="A159" s="78" t="s">
        <v>1709</v>
      </c>
      <c r="B159" s="144" t="s">
        <v>925</v>
      </c>
      <c r="C159" s="166"/>
      <c r="D159" s="204"/>
      <c r="F159" s="100" t="str">
        <f t="shared" si="2"/>
        <v/>
      </c>
      <c r="G159" s="100" t="str">
        <f t="shared" si="3"/>
        <v/>
      </c>
    </row>
    <row r="160" spans="1:7" outlineLevel="1" x14ac:dyDescent="0.25">
      <c r="A160" s="78" t="s">
        <v>1710</v>
      </c>
      <c r="B160" s="144" t="s">
        <v>927</v>
      </c>
      <c r="C160" s="166"/>
      <c r="D160" s="204"/>
      <c r="F160" s="100" t="str">
        <f t="shared" si="2"/>
        <v/>
      </c>
      <c r="G160" s="100" t="str">
        <f t="shared" si="3"/>
        <v/>
      </c>
    </row>
    <row r="161" spans="1:7" outlineLevel="1" x14ac:dyDescent="0.25">
      <c r="A161" s="78" t="s">
        <v>1711</v>
      </c>
      <c r="B161" s="144" t="s">
        <v>929</v>
      </c>
      <c r="C161" s="166"/>
      <c r="D161" s="204"/>
      <c r="F161" s="100" t="str">
        <f t="shared" si="2"/>
        <v/>
      </c>
      <c r="G161" s="100" t="str">
        <f t="shared" si="3"/>
        <v/>
      </c>
    </row>
    <row r="162" spans="1:7" outlineLevel="1" x14ac:dyDescent="0.25">
      <c r="A162" s="78" t="s">
        <v>1712</v>
      </c>
      <c r="B162" s="144" t="s">
        <v>931</v>
      </c>
      <c r="C162" s="166"/>
      <c r="D162" s="204"/>
      <c r="F162" s="100" t="str">
        <f t="shared" si="2"/>
        <v/>
      </c>
      <c r="G162" s="100" t="str">
        <f t="shared" si="3"/>
        <v/>
      </c>
    </row>
    <row r="163" spans="1:7" outlineLevel="1" x14ac:dyDescent="0.25">
      <c r="A163" s="78" t="s">
        <v>1713</v>
      </c>
      <c r="B163" s="144" t="s">
        <v>933</v>
      </c>
      <c r="C163" s="166"/>
      <c r="D163" s="204"/>
      <c r="F163" s="100" t="str">
        <f t="shared" si="2"/>
        <v/>
      </c>
      <c r="G163" s="100" t="str">
        <f t="shared" si="3"/>
        <v/>
      </c>
    </row>
    <row r="164" spans="1:7" outlineLevel="1" x14ac:dyDescent="0.25">
      <c r="A164" s="78" t="s">
        <v>1714</v>
      </c>
      <c r="B164" s="105"/>
      <c r="F164" s="101"/>
      <c r="G164" s="101"/>
    </row>
    <row r="165" spans="1:7" outlineLevel="1" x14ac:dyDescent="0.25">
      <c r="A165" s="78" t="s">
        <v>1715</v>
      </c>
      <c r="B165" s="105"/>
      <c r="F165" s="101"/>
      <c r="G165" s="101"/>
    </row>
    <row r="166" spans="1:7" outlineLevel="1" x14ac:dyDescent="0.25">
      <c r="A166" s="78" t="s">
        <v>1716</v>
      </c>
      <c r="B166" s="105"/>
      <c r="F166" s="101"/>
      <c r="G166" s="101"/>
    </row>
    <row r="167" spans="1:7" ht="15" customHeight="1" x14ac:dyDescent="0.25">
      <c r="A167" s="87"/>
      <c r="B167" s="88" t="s">
        <v>1717</v>
      </c>
      <c r="C167" s="87" t="s">
        <v>870</v>
      </c>
      <c r="D167" s="87" t="s">
        <v>871</v>
      </c>
      <c r="E167" s="89"/>
      <c r="F167" s="87" t="s">
        <v>1571</v>
      </c>
      <c r="G167" s="87" t="s">
        <v>872</v>
      </c>
    </row>
    <row r="168" spans="1:7" x14ac:dyDescent="0.25">
      <c r="A168" s="78" t="s">
        <v>1718</v>
      </c>
      <c r="B168" s="78" t="s">
        <v>903</v>
      </c>
      <c r="C168" s="84" t="s">
        <v>115</v>
      </c>
      <c r="D168" s="84"/>
      <c r="F168" s="84"/>
      <c r="G168" s="84"/>
    </row>
    <row r="169" spans="1:7" x14ac:dyDescent="0.25">
      <c r="C169" s="84"/>
      <c r="D169" s="84"/>
      <c r="F169" s="84"/>
      <c r="G169" s="84"/>
    </row>
    <row r="170" spans="1:7" x14ac:dyDescent="0.25">
      <c r="B170" s="91" t="s">
        <v>904</v>
      </c>
      <c r="C170" s="84"/>
      <c r="D170" s="84"/>
      <c r="G170" s="65"/>
    </row>
    <row r="171" spans="1:7" x14ac:dyDescent="0.25">
      <c r="A171" s="78" t="s">
        <v>1719</v>
      </c>
      <c r="B171" s="78" t="s">
        <v>906</v>
      </c>
      <c r="C171" s="166" t="s">
        <v>115</v>
      </c>
      <c r="D171" s="166" t="s">
        <v>115</v>
      </c>
      <c r="F171" s="100" t="str">
        <f>IF($C$179=0,"",IF(C171="[Mark as ND1 if not relevant]","",C171/$C$179))</f>
        <v/>
      </c>
      <c r="G171" s="100" t="str">
        <f>IF($D$179=0,"",IF(D171="[Mark as ND1 if not relevant]","",D171/$D$179))</f>
        <v/>
      </c>
    </row>
    <row r="172" spans="1:7" x14ac:dyDescent="0.25">
      <c r="A172" s="78" t="s">
        <v>1720</v>
      </c>
      <c r="B172" s="78" t="s">
        <v>908</v>
      </c>
      <c r="C172" s="166" t="s">
        <v>115</v>
      </c>
      <c r="D172" s="166" t="s">
        <v>115</v>
      </c>
      <c r="F172" s="100" t="str">
        <f t="shared" ref="F172:F178" si="4">IF($C$179=0,"",IF(C172="[Mark as ND1 if not relevant]","",C172/$C$179))</f>
        <v/>
      </c>
      <c r="G172" s="100" t="str">
        <f t="shared" ref="G172:G178" si="5">IF($D$179=0,"",IF(D172="[Mark as ND1 if not relevant]","",D172/$D$179))</f>
        <v/>
      </c>
    </row>
    <row r="173" spans="1:7" x14ac:dyDescent="0.25">
      <c r="A173" s="78" t="s">
        <v>1721</v>
      </c>
      <c r="B173" s="78" t="s">
        <v>910</v>
      </c>
      <c r="C173" s="166" t="s">
        <v>115</v>
      </c>
      <c r="D173" s="166" t="s">
        <v>115</v>
      </c>
      <c r="F173" s="100" t="str">
        <f t="shared" si="4"/>
        <v/>
      </c>
      <c r="G173" s="100" t="str">
        <f t="shared" si="5"/>
        <v/>
      </c>
    </row>
    <row r="174" spans="1:7" x14ac:dyDescent="0.25">
      <c r="A174" s="78" t="s">
        <v>1722</v>
      </c>
      <c r="B174" s="78" t="s">
        <v>912</v>
      </c>
      <c r="C174" s="166" t="s">
        <v>115</v>
      </c>
      <c r="D174" s="166" t="s">
        <v>115</v>
      </c>
      <c r="F174" s="100" t="str">
        <f t="shared" si="4"/>
        <v/>
      </c>
      <c r="G174" s="100" t="str">
        <f t="shared" si="5"/>
        <v/>
      </c>
    </row>
    <row r="175" spans="1:7" x14ac:dyDescent="0.25">
      <c r="A175" s="78" t="s">
        <v>1723</v>
      </c>
      <c r="B175" s="78" t="s">
        <v>914</v>
      </c>
      <c r="C175" s="166" t="s">
        <v>115</v>
      </c>
      <c r="D175" s="166" t="s">
        <v>115</v>
      </c>
      <c r="F175" s="100" t="str">
        <f t="shared" si="4"/>
        <v/>
      </c>
      <c r="G175" s="100" t="str">
        <f t="shared" si="5"/>
        <v/>
      </c>
    </row>
    <row r="176" spans="1:7" x14ac:dyDescent="0.25">
      <c r="A176" s="78" t="s">
        <v>1724</v>
      </c>
      <c r="B176" s="78" t="s">
        <v>916</v>
      </c>
      <c r="C176" s="166" t="s">
        <v>115</v>
      </c>
      <c r="D176" s="166" t="s">
        <v>115</v>
      </c>
      <c r="F176" s="100" t="str">
        <f t="shared" si="4"/>
        <v/>
      </c>
      <c r="G176" s="100" t="str">
        <f t="shared" si="5"/>
        <v/>
      </c>
    </row>
    <row r="177" spans="1:7" x14ac:dyDescent="0.25">
      <c r="A177" s="78" t="s">
        <v>1725</v>
      </c>
      <c r="B177" s="78" t="s">
        <v>918</v>
      </c>
      <c r="C177" s="166" t="s">
        <v>115</v>
      </c>
      <c r="D177" s="166" t="s">
        <v>115</v>
      </c>
      <c r="F177" s="100" t="str">
        <f t="shared" si="4"/>
        <v/>
      </c>
      <c r="G177" s="100" t="str">
        <f t="shared" si="5"/>
        <v/>
      </c>
    </row>
    <row r="178" spans="1:7" x14ac:dyDescent="0.25">
      <c r="A178" s="78" t="s">
        <v>1726</v>
      </c>
      <c r="B178" s="78" t="s">
        <v>920</v>
      </c>
      <c r="C178" s="166" t="s">
        <v>115</v>
      </c>
      <c r="D178" s="166" t="s">
        <v>115</v>
      </c>
      <c r="F178" s="100" t="str">
        <f t="shared" si="4"/>
        <v/>
      </c>
      <c r="G178" s="100" t="str">
        <f t="shared" si="5"/>
        <v/>
      </c>
    </row>
    <row r="179" spans="1:7" x14ac:dyDescent="0.25">
      <c r="A179" s="78" t="s">
        <v>1727</v>
      </c>
      <c r="B179" s="102" t="s">
        <v>191</v>
      </c>
      <c r="C179" s="118">
        <f>SUM(C171:C178)</f>
        <v>0</v>
      </c>
      <c r="D179" s="147">
        <f>SUM(D171:D178)</f>
        <v>0</v>
      </c>
      <c r="F179" s="96">
        <f>SUM(F171:F178)</f>
        <v>0</v>
      </c>
      <c r="G179" s="96">
        <f>SUM(G171:G178)</f>
        <v>0</v>
      </c>
    </row>
    <row r="180" spans="1:7" outlineLevel="1" x14ac:dyDescent="0.25">
      <c r="A180" s="78" t="s">
        <v>1728</v>
      </c>
      <c r="B180" s="144" t="s">
        <v>923</v>
      </c>
      <c r="C180" s="166"/>
      <c r="D180" s="204"/>
      <c r="F180" s="100" t="str">
        <f t="shared" ref="F180:F185" si="6">IF($C$179=0,"",IF(C180="[for completion]","",C180/$C$179))</f>
        <v/>
      </c>
      <c r="G180" s="100" t="str">
        <f t="shared" ref="G180:G185" si="7">IF($D$179=0,"",IF(D180="[for completion]","",D180/$D$179))</f>
        <v/>
      </c>
    </row>
    <row r="181" spans="1:7" outlineLevel="1" x14ac:dyDescent="0.25">
      <c r="A181" s="78" t="s">
        <v>1729</v>
      </c>
      <c r="B181" s="144" t="s">
        <v>925</v>
      </c>
      <c r="C181" s="166"/>
      <c r="D181" s="204"/>
      <c r="F181" s="100" t="str">
        <f t="shared" si="6"/>
        <v/>
      </c>
      <c r="G181" s="100" t="str">
        <f t="shared" si="7"/>
        <v/>
      </c>
    </row>
    <row r="182" spans="1:7" outlineLevel="1" x14ac:dyDescent="0.25">
      <c r="A182" s="78" t="s">
        <v>1730</v>
      </c>
      <c r="B182" s="144" t="s">
        <v>927</v>
      </c>
      <c r="C182" s="166"/>
      <c r="D182" s="204"/>
      <c r="F182" s="100" t="str">
        <f t="shared" si="6"/>
        <v/>
      </c>
      <c r="G182" s="100" t="str">
        <f t="shared" si="7"/>
        <v/>
      </c>
    </row>
    <row r="183" spans="1:7" outlineLevel="1" x14ac:dyDescent="0.25">
      <c r="A183" s="78" t="s">
        <v>1731</v>
      </c>
      <c r="B183" s="144" t="s">
        <v>929</v>
      </c>
      <c r="C183" s="166"/>
      <c r="D183" s="204"/>
      <c r="F183" s="100" t="str">
        <f t="shared" si="6"/>
        <v/>
      </c>
      <c r="G183" s="100" t="str">
        <f t="shared" si="7"/>
        <v/>
      </c>
    </row>
    <row r="184" spans="1:7" outlineLevel="1" x14ac:dyDescent="0.25">
      <c r="A184" s="78" t="s">
        <v>1732</v>
      </c>
      <c r="B184" s="144" t="s">
        <v>931</v>
      </c>
      <c r="C184" s="166"/>
      <c r="D184" s="204"/>
      <c r="F184" s="100" t="str">
        <f t="shared" si="6"/>
        <v/>
      </c>
      <c r="G184" s="100" t="str">
        <f t="shared" si="7"/>
        <v/>
      </c>
    </row>
    <row r="185" spans="1:7" outlineLevel="1" x14ac:dyDescent="0.25">
      <c r="A185" s="78" t="s">
        <v>1733</v>
      </c>
      <c r="B185" s="144" t="s">
        <v>933</v>
      </c>
      <c r="C185" s="166"/>
      <c r="D185" s="204"/>
      <c r="F185" s="100" t="str">
        <f t="shared" si="6"/>
        <v/>
      </c>
      <c r="G185" s="100" t="str">
        <f t="shared" si="7"/>
        <v/>
      </c>
    </row>
    <row r="186" spans="1:7" outlineLevel="1" x14ac:dyDescent="0.25">
      <c r="A186" s="78" t="s">
        <v>1734</v>
      </c>
      <c r="B186" s="105"/>
      <c r="F186" s="101"/>
      <c r="G186" s="101"/>
    </row>
    <row r="187" spans="1:7" outlineLevel="1" x14ac:dyDescent="0.25">
      <c r="A187" s="78" t="s">
        <v>1735</v>
      </c>
      <c r="B187" s="105"/>
      <c r="F187" s="101"/>
      <c r="G187" s="101"/>
    </row>
    <row r="188" spans="1:7" outlineLevel="1" x14ac:dyDescent="0.25">
      <c r="A188" s="78" t="s">
        <v>1736</v>
      </c>
      <c r="B188" s="105"/>
      <c r="F188" s="101"/>
      <c r="G188" s="101"/>
    </row>
    <row r="189" spans="1:7" ht="15" customHeight="1" x14ac:dyDescent="0.25">
      <c r="A189" s="87"/>
      <c r="B189" s="88" t="s">
        <v>1737</v>
      </c>
      <c r="C189" s="87" t="s">
        <v>1571</v>
      </c>
      <c r="D189" s="87" t="s">
        <v>1738</v>
      </c>
      <c r="E189" s="89"/>
      <c r="F189" s="87"/>
      <c r="G189" s="87"/>
    </row>
    <row r="190" spans="1:7" x14ac:dyDescent="0.25">
      <c r="A190" s="78" t="s">
        <v>1739</v>
      </c>
      <c r="B190" s="187" t="s">
        <v>773</v>
      </c>
      <c r="C190" s="154" t="s">
        <v>115</v>
      </c>
      <c r="D190" s="166" t="s">
        <v>115</v>
      </c>
      <c r="E190" s="95"/>
      <c r="F190" s="95"/>
      <c r="G190" s="97"/>
    </row>
    <row r="191" spans="1:7" x14ac:dyDescent="0.25">
      <c r="A191" s="78" t="s">
        <v>1740</v>
      </c>
      <c r="B191" s="187" t="s">
        <v>773</v>
      </c>
      <c r="C191" s="154" t="s">
        <v>115</v>
      </c>
      <c r="D191" s="166" t="s">
        <v>115</v>
      </c>
      <c r="E191" s="95"/>
      <c r="F191" s="95"/>
      <c r="G191" s="97"/>
    </row>
    <row r="192" spans="1:7" x14ac:dyDescent="0.25">
      <c r="A192" s="78" t="s">
        <v>1741</v>
      </c>
      <c r="B192" s="187" t="s">
        <v>773</v>
      </c>
      <c r="C192" s="154" t="s">
        <v>115</v>
      </c>
      <c r="D192" s="166" t="s">
        <v>115</v>
      </c>
      <c r="E192" s="97"/>
      <c r="F192" s="97"/>
      <c r="G192" s="97"/>
    </row>
    <row r="193" spans="1:7" x14ac:dyDescent="0.25">
      <c r="A193" s="78" t="s">
        <v>1742</v>
      </c>
      <c r="B193" s="187" t="s">
        <v>773</v>
      </c>
      <c r="C193" s="154" t="s">
        <v>115</v>
      </c>
      <c r="D193" s="166" t="s">
        <v>115</v>
      </c>
      <c r="E193" s="97"/>
      <c r="F193" s="97"/>
      <c r="G193" s="97"/>
    </row>
    <row r="194" spans="1:7" x14ac:dyDescent="0.25">
      <c r="A194" s="78" t="s">
        <v>1743</v>
      </c>
      <c r="B194" s="187" t="s">
        <v>773</v>
      </c>
      <c r="C194" s="154" t="s">
        <v>115</v>
      </c>
      <c r="D194" s="166" t="s">
        <v>115</v>
      </c>
      <c r="E194" s="97"/>
      <c r="F194" s="97"/>
      <c r="G194" s="97"/>
    </row>
    <row r="195" spans="1:7" x14ac:dyDescent="0.25">
      <c r="A195" s="78" t="s">
        <v>1744</v>
      </c>
      <c r="B195" s="187" t="s">
        <v>773</v>
      </c>
      <c r="C195" s="154" t="s">
        <v>115</v>
      </c>
      <c r="D195" s="166" t="s">
        <v>115</v>
      </c>
      <c r="E195" s="97"/>
      <c r="F195" s="97"/>
      <c r="G195" s="97"/>
    </row>
    <row r="196" spans="1:7" x14ac:dyDescent="0.25">
      <c r="A196" s="78" t="s">
        <v>1745</v>
      </c>
      <c r="B196" s="187" t="s">
        <v>773</v>
      </c>
      <c r="C196" s="154" t="s">
        <v>115</v>
      </c>
      <c r="D196" s="166" t="s">
        <v>115</v>
      </c>
      <c r="E196" s="97"/>
      <c r="F196" s="97"/>
      <c r="G196" s="97"/>
    </row>
    <row r="197" spans="1:7" x14ac:dyDescent="0.25">
      <c r="A197" s="78" t="s">
        <v>1746</v>
      </c>
      <c r="B197" s="187" t="s">
        <v>773</v>
      </c>
      <c r="C197" s="154" t="s">
        <v>115</v>
      </c>
      <c r="D197" s="166" t="s">
        <v>115</v>
      </c>
      <c r="E197" s="97"/>
      <c r="F197" s="97"/>
    </row>
    <row r="198" spans="1:7" x14ac:dyDescent="0.25">
      <c r="A198" s="78" t="s">
        <v>1747</v>
      </c>
      <c r="B198" s="187" t="s">
        <v>773</v>
      </c>
      <c r="C198" s="154" t="s">
        <v>115</v>
      </c>
      <c r="D198" s="166" t="s">
        <v>115</v>
      </c>
      <c r="E198" s="97"/>
      <c r="F198" s="97"/>
    </row>
    <row r="199" spans="1:7" x14ac:dyDescent="0.25">
      <c r="A199" s="78" t="s">
        <v>1748</v>
      </c>
      <c r="B199" s="187" t="s">
        <v>773</v>
      </c>
      <c r="C199" s="154" t="s">
        <v>115</v>
      </c>
      <c r="D199" s="166" t="s">
        <v>115</v>
      </c>
      <c r="E199" s="97"/>
      <c r="F199" s="97"/>
    </row>
    <row r="200" spans="1:7" x14ac:dyDescent="0.25">
      <c r="A200" s="78" t="s">
        <v>1749</v>
      </c>
      <c r="B200" s="187" t="s">
        <v>773</v>
      </c>
      <c r="C200" s="154" t="s">
        <v>115</v>
      </c>
      <c r="D200" s="166" t="s">
        <v>115</v>
      </c>
      <c r="E200" s="97"/>
      <c r="F200" s="97"/>
    </row>
    <row r="201" spans="1:7" x14ac:dyDescent="0.25">
      <c r="A201" s="78" t="s">
        <v>1750</v>
      </c>
      <c r="B201" s="187" t="s">
        <v>773</v>
      </c>
      <c r="C201" s="154" t="s">
        <v>115</v>
      </c>
      <c r="D201" s="166" t="s">
        <v>115</v>
      </c>
      <c r="E201" s="97"/>
      <c r="F201" s="97"/>
    </row>
    <row r="202" spans="1:7" x14ac:dyDescent="0.25">
      <c r="A202" s="78" t="s">
        <v>1751</v>
      </c>
      <c r="B202" s="187" t="s">
        <v>773</v>
      </c>
      <c r="C202" s="154" t="s">
        <v>115</v>
      </c>
      <c r="D202" s="166" t="s">
        <v>115</v>
      </c>
    </row>
    <row r="203" spans="1:7" x14ac:dyDescent="0.25">
      <c r="A203" s="78" t="s">
        <v>1752</v>
      </c>
      <c r="B203" s="187" t="s">
        <v>773</v>
      </c>
      <c r="C203" s="154" t="s">
        <v>115</v>
      </c>
      <c r="D203" s="166" t="s">
        <v>115</v>
      </c>
    </row>
    <row r="204" spans="1:7" x14ac:dyDescent="0.25">
      <c r="A204" s="78" t="s">
        <v>1753</v>
      </c>
      <c r="B204" s="187" t="s">
        <v>773</v>
      </c>
      <c r="C204" s="154" t="s">
        <v>115</v>
      </c>
      <c r="D204" s="166" t="s">
        <v>115</v>
      </c>
    </row>
    <row r="205" spans="1:7" x14ac:dyDescent="0.25">
      <c r="A205" s="78" t="s">
        <v>1754</v>
      </c>
      <c r="B205" s="187" t="s">
        <v>773</v>
      </c>
      <c r="C205" s="154" t="s">
        <v>115</v>
      </c>
      <c r="D205" s="166" t="s">
        <v>115</v>
      </c>
    </row>
    <row r="206" spans="1:7" x14ac:dyDescent="0.25">
      <c r="A206" s="78" t="s">
        <v>1755</v>
      </c>
      <c r="B206" s="187" t="s">
        <v>773</v>
      </c>
      <c r="C206" s="154" t="s">
        <v>115</v>
      </c>
      <c r="D206" s="166" t="s">
        <v>115</v>
      </c>
    </row>
    <row r="207" spans="1:7" outlineLevel="1" x14ac:dyDescent="0.25">
      <c r="A207" s="78" t="s">
        <v>1756</v>
      </c>
    </row>
    <row r="208" spans="1:7" outlineLevel="1" x14ac:dyDescent="0.25">
      <c r="A208" s="78" t="s">
        <v>1757</v>
      </c>
    </row>
    <row r="209" spans="1:7" outlineLevel="1" x14ac:dyDescent="0.25">
      <c r="A209" s="78" t="s">
        <v>1758</v>
      </c>
    </row>
    <row r="210" spans="1:7" outlineLevel="1" x14ac:dyDescent="0.25">
      <c r="A210" s="78" t="s">
        <v>1759</v>
      </c>
    </row>
    <row r="211" spans="1:7" outlineLevel="1" x14ac:dyDescent="0.25">
      <c r="A211" s="78" t="s">
        <v>1760</v>
      </c>
    </row>
    <row r="212" spans="1:7" x14ac:dyDescent="0.25">
      <c r="A212" s="87"/>
      <c r="B212" s="88" t="s">
        <v>1761</v>
      </c>
      <c r="C212" s="87" t="s">
        <v>1571</v>
      </c>
      <c r="D212" s="87" t="s">
        <v>1738</v>
      </c>
      <c r="E212" s="89"/>
      <c r="F212" s="87"/>
      <c r="G212" s="87"/>
    </row>
    <row r="213" spans="1:7" x14ac:dyDescent="0.25">
      <c r="A213" s="78" t="s">
        <v>1762</v>
      </c>
      <c r="B213" s="187" t="s">
        <v>773</v>
      </c>
      <c r="C213" s="230" t="s">
        <v>115</v>
      </c>
      <c r="D213" s="166" t="s">
        <v>115</v>
      </c>
    </row>
    <row r="214" spans="1:7" x14ac:dyDescent="0.25">
      <c r="A214" s="78" t="s">
        <v>1763</v>
      </c>
      <c r="B214" s="187" t="s">
        <v>773</v>
      </c>
      <c r="C214" s="230" t="s">
        <v>115</v>
      </c>
      <c r="D214" s="166" t="s">
        <v>115</v>
      </c>
    </row>
    <row r="215" spans="1:7" x14ac:dyDescent="0.25">
      <c r="A215" s="78" t="s">
        <v>1764</v>
      </c>
      <c r="B215" s="187" t="s">
        <v>773</v>
      </c>
      <c r="C215" s="230" t="s">
        <v>115</v>
      </c>
      <c r="D215" s="166" t="s">
        <v>115</v>
      </c>
    </row>
    <row r="216" spans="1:7" x14ac:dyDescent="0.25">
      <c r="A216" s="78" t="s">
        <v>1765</v>
      </c>
      <c r="B216" s="187" t="s">
        <v>773</v>
      </c>
      <c r="C216" s="230" t="s">
        <v>115</v>
      </c>
      <c r="D216" s="166" t="s">
        <v>115</v>
      </c>
    </row>
    <row r="217" spans="1:7" x14ac:dyDescent="0.25">
      <c r="A217" s="78" t="s">
        <v>1766</v>
      </c>
      <c r="B217" s="187" t="s">
        <v>773</v>
      </c>
      <c r="C217" s="230" t="s">
        <v>115</v>
      </c>
      <c r="D217" s="166" t="s">
        <v>115</v>
      </c>
    </row>
    <row r="218" spans="1:7" x14ac:dyDescent="0.25">
      <c r="A218" s="78" t="s">
        <v>1767</v>
      </c>
      <c r="B218" s="187" t="s">
        <v>773</v>
      </c>
      <c r="C218" s="230" t="s">
        <v>115</v>
      </c>
      <c r="D218" s="166" t="s">
        <v>115</v>
      </c>
    </row>
    <row r="219" spans="1:7" x14ac:dyDescent="0.25">
      <c r="A219" s="78" t="s">
        <v>1768</v>
      </c>
      <c r="B219" s="187" t="s">
        <v>773</v>
      </c>
      <c r="C219" s="230" t="s">
        <v>115</v>
      </c>
      <c r="D219" s="166" t="s">
        <v>115</v>
      </c>
    </row>
    <row r="220" spans="1:7" x14ac:dyDescent="0.25">
      <c r="A220" s="78" t="s">
        <v>1769</v>
      </c>
      <c r="B220" s="187" t="s">
        <v>773</v>
      </c>
      <c r="C220" s="230" t="s">
        <v>115</v>
      </c>
      <c r="D220" s="166" t="s">
        <v>115</v>
      </c>
    </row>
    <row r="221" spans="1:7" x14ac:dyDescent="0.25">
      <c r="A221" s="78" t="s">
        <v>1770</v>
      </c>
      <c r="B221" s="187" t="s">
        <v>773</v>
      </c>
      <c r="C221" s="230" t="s">
        <v>115</v>
      </c>
      <c r="D221" s="166" t="s">
        <v>115</v>
      </c>
    </row>
    <row r="222" spans="1:7" x14ac:dyDescent="0.25">
      <c r="A222" s="78" t="s">
        <v>1771</v>
      </c>
      <c r="B222" s="187" t="s">
        <v>773</v>
      </c>
      <c r="C222" s="230" t="s">
        <v>115</v>
      </c>
      <c r="D222" s="166" t="s">
        <v>115</v>
      </c>
    </row>
    <row r="223" spans="1:7" x14ac:dyDescent="0.25">
      <c r="A223" s="78" t="s">
        <v>1772</v>
      </c>
      <c r="B223" s="187" t="s">
        <v>773</v>
      </c>
      <c r="C223" s="230" t="s">
        <v>115</v>
      </c>
      <c r="D223" s="166" t="s">
        <v>115</v>
      </c>
    </row>
    <row r="224" spans="1:7" x14ac:dyDescent="0.25">
      <c r="A224" s="78" t="s">
        <v>1773</v>
      </c>
      <c r="B224" s="187" t="s">
        <v>773</v>
      </c>
      <c r="C224" s="230" t="s">
        <v>115</v>
      </c>
      <c r="D224" s="166" t="s">
        <v>115</v>
      </c>
    </row>
    <row r="225" spans="1:7" x14ac:dyDescent="0.25">
      <c r="A225" s="78" t="s">
        <v>1774</v>
      </c>
      <c r="B225" s="187" t="s">
        <v>773</v>
      </c>
      <c r="C225" s="230" t="s">
        <v>115</v>
      </c>
      <c r="D225" s="166" t="s">
        <v>115</v>
      </c>
    </row>
    <row r="226" spans="1:7" x14ac:dyDescent="0.25">
      <c r="A226" s="78" t="s">
        <v>1775</v>
      </c>
      <c r="B226" s="187" t="s">
        <v>773</v>
      </c>
      <c r="C226" s="230" t="s">
        <v>115</v>
      </c>
      <c r="D226" s="166" t="s">
        <v>115</v>
      </c>
    </row>
    <row r="227" spans="1:7" x14ac:dyDescent="0.25">
      <c r="A227" s="78" t="s">
        <v>1776</v>
      </c>
      <c r="B227" s="187" t="s">
        <v>773</v>
      </c>
      <c r="C227" s="230" t="s">
        <v>115</v>
      </c>
      <c r="D227" s="166" t="s">
        <v>115</v>
      </c>
    </row>
    <row r="228" spans="1:7" x14ac:dyDescent="0.25">
      <c r="A228" s="78" t="s">
        <v>1777</v>
      </c>
      <c r="B228" s="187" t="s">
        <v>773</v>
      </c>
      <c r="C228" s="230" t="s">
        <v>115</v>
      </c>
      <c r="D228" s="166" t="s">
        <v>115</v>
      </c>
    </row>
    <row r="229" spans="1:7" x14ac:dyDescent="0.25">
      <c r="A229" s="78" t="s">
        <v>1778</v>
      </c>
      <c r="B229" s="187" t="s">
        <v>773</v>
      </c>
      <c r="C229" s="230" t="s">
        <v>115</v>
      </c>
      <c r="D229" s="166" t="s">
        <v>115</v>
      </c>
    </row>
    <row r="230" spans="1:7" x14ac:dyDescent="0.25">
      <c r="A230" s="78" t="s">
        <v>1779</v>
      </c>
      <c r="B230" s="82"/>
      <c r="C230" s="149"/>
      <c r="D230" s="60"/>
    </row>
    <row r="231" spans="1:7" x14ac:dyDescent="0.25">
      <c r="A231" s="78" t="s">
        <v>1780</v>
      </c>
      <c r="B231" s="82"/>
      <c r="C231" s="149"/>
      <c r="D231" s="60"/>
    </row>
    <row r="232" spans="1:7" x14ac:dyDescent="0.25">
      <c r="A232" s="78" t="s">
        <v>1781</v>
      </c>
      <c r="B232" s="82"/>
      <c r="C232" s="149"/>
      <c r="D232" s="60"/>
    </row>
    <row r="233" spans="1:7" x14ac:dyDescent="0.25">
      <c r="A233" s="78" t="s">
        <v>1782</v>
      </c>
      <c r="B233" s="82"/>
      <c r="C233" s="149"/>
      <c r="D233" s="60"/>
    </row>
    <row r="234" spans="1:7" x14ac:dyDescent="0.25">
      <c r="A234" s="78" t="s">
        <v>1783</v>
      </c>
      <c r="B234" s="82"/>
      <c r="C234" s="149"/>
      <c r="D234" s="60"/>
    </row>
    <row r="235" spans="1:7" x14ac:dyDescent="0.25">
      <c r="A235" s="87"/>
      <c r="B235" s="88" t="s">
        <v>1784</v>
      </c>
      <c r="C235" s="87" t="s">
        <v>1571</v>
      </c>
      <c r="D235" s="87" t="s">
        <v>1738</v>
      </c>
      <c r="E235" s="89"/>
      <c r="F235" s="87"/>
      <c r="G235" s="87"/>
    </row>
    <row r="236" spans="1:7" x14ac:dyDescent="0.25">
      <c r="A236" s="78" t="s">
        <v>1785</v>
      </c>
      <c r="B236" s="187" t="s">
        <v>773</v>
      </c>
      <c r="C236" s="230" t="s">
        <v>115</v>
      </c>
      <c r="D236" s="166" t="s">
        <v>115</v>
      </c>
    </row>
    <row r="237" spans="1:7" x14ac:dyDescent="0.25">
      <c r="A237" s="78" t="s">
        <v>1786</v>
      </c>
      <c r="B237" s="187" t="s">
        <v>773</v>
      </c>
      <c r="C237" s="230" t="s">
        <v>115</v>
      </c>
      <c r="D237" s="166" t="s">
        <v>115</v>
      </c>
    </row>
    <row r="238" spans="1:7" x14ac:dyDescent="0.25">
      <c r="A238" s="78" t="s">
        <v>1787</v>
      </c>
      <c r="B238" s="187" t="s">
        <v>773</v>
      </c>
      <c r="C238" s="230" t="s">
        <v>115</v>
      </c>
      <c r="D238" s="166" t="s">
        <v>115</v>
      </c>
    </row>
    <row r="239" spans="1:7" x14ac:dyDescent="0.25">
      <c r="A239" s="78" t="s">
        <v>1788</v>
      </c>
      <c r="B239" s="187" t="s">
        <v>773</v>
      </c>
      <c r="C239" s="230" t="s">
        <v>115</v>
      </c>
      <c r="D239" s="166" t="s">
        <v>115</v>
      </c>
    </row>
    <row r="240" spans="1:7" x14ac:dyDescent="0.25">
      <c r="A240" s="78" t="s">
        <v>1789</v>
      </c>
      <c r="B240" s="187" t="s">
        <v>773</v>
      </c>
      <c r="C240" s="230" t="s">
        <v>115</v>
      </c>
      <c r="D240" s="166" t="s">
        <v>115</v>
      </c>
    </row>
    <row r="241" spans="1:4" x14ac:dyDescent="0.25">
      <c r="A241" s="78" t="s">
        <v>1790</v>
      </c>
      <c r="B241" s="187" t="s">
        <v>773</v>
      </c>
      <c r="C241" s="230" t="s">
        <v>115</v>
      </c>
      <c r="D241" s="166" t="s">
        <v>115</v>
      </c>
    </row>
    <row r="242" spans="1:4" x14ac:dyDescent="0.25">
      <c r="A242" s="78" t="s">
        <v>1791</v>
      </c>
      <c r="B242" s="187" t="s">
        <v>773</v>
      </c>
      <c r="C242" s="230" t="s">
        <v>115</v>
      </c>
      <c r="D242" s="166" t="s">
        <v>115</v>
      </c>
    </row>
    <row r="243" spans="1:4" x14ac:dyDescent="0.25">
      <c r="A243" s="78" t="s">
        <v>1792</v>
      </c>
      <c r="B243" s="187" t="s">
        <v>773</v>
      </c>
      <c r="C243" s="230" t="s">
        <v>115</v>
      </c>
      <c r="D243" s="166" t="s">
        <v>115</v>
      </c>
    </row>
    <row r="244" spans="1:4" x14ac:dyDescent="0.25">
      <c r="A244" s="78" t="s">
        <v>1793</v>
      </c>
      <c r="B244" s="187" t="s">
        <v>773</v>
      </c>
      <c r="C244" s="230" t="s">
        <v>115</v>
      </c>
      <c r="D244" s="166" t="s">
        <v>115</v>
      </c>
    </row>
    <row r="245" spans="1:4" x14ac:dyDescent="0.25">
      <c r="A245" s="78" t="s">
        <v>1794</v>
      </c>
      <c r="B245" s="187" t="s">
        <v>773</v>
      </c>
      <c r="C245" s="230" t="s">
        <v>115</v>
      </c>
      <c r="D245" s="166" t="s">
        <v>115</v>
      </c>
    </row>
    <row r="246" spans="1:4" x14ac:dyDescent="0.25">
      <c r="A246" s="78" t="s">
        <v>1795</v>
      </c>
      <c r="B246" s="187" t="s">
        <v>773</v>
      </c>
      <c r="C246" s="230" t="s">
        <v>115</v>
      </c>
      <c r="D246" s="166" t="s">
        <v>115</v>
      </c>
    </row>
    <row r="247" spans="1:4" x14ac:dyDescent="0.25">
      <c r="A247" s="78" t="s">
        <v>1796</v>
      </c>
      <c r="B247" s="187" t="s">
        <v>773</v>
      </c>
      <c r="C247" s="230" t="s">
        <v>115</v>
      </c>
      <c r="D247" s="166" t="s">
        <v>115</v>
      </c>
    </row>
    <row r="248" spans="1:4" x14ac:dyDescent="0.25">
      <c r="A248" s="78" t="s">
        <v>1797</v>
      </c>
      <c r="B248" s="187" t="s">
        <v>773</v>
      </c>
      <c r="C248" s="230" t="s">
        <v>115</v>
      </c>
      <c r="D248" s="166" t="s">
        <v>115</v>
      </c>
    </row>
    <row r="249" spans="1:4" x14ac:dyDescent="0.25">
      <c r="A249" s="78" t="s">
        <v>1798</v>
      </c>
      <c r="B249" s="187" t="s">
        <v>773</v>
      </c>
      <c r="C249" s="230" t="s">
        <v>115</v>
      </c>
      <c r="D249" s="166" t="s">
        <v>115</v>
      </c>
    </row>
    <row r="250" spans="1:4" x14ac:dyDescent="0.25">
      <c r="A250" s="78" t="s">
        <v>1799</v>
      </c>
      <c r="B250" s="187" t="s">
        <v>773</v>
      </c>
      <c r="C250" s="230" t="s">
        <v>115</v>
      </c>
      <c r="D250" s="166" t="s">
        <v>115</v>
      </c>
    </row>
    <row r="251" spans="1:4" x14ac:dyDescent="0.25">
      <c r="A251" s="78" t="s">
        <v>1800</v>
      </c>
      <c r="B251" s="187" t="s">
        <v>773</v>
      </c>
      <c r="C251" s="230" t="s">
        <v>115</v>
      </c>
      <c r="D251" s="166" t="s">
        <v>115</v>
      </c>
    </row>
    <row r="252" spans="1:4" x14ac:dyDescent="0.25">
      <c r="A252" s="78" t="s">
        <v>1801</v>
      </c>
      <c r="B252" s="187" t="s">
        <v>773</v>
      </c>
      <c r="C252" s="230" t="s">
        <v>115</v>
      </c>
      <c r="D252" s="166" t="s">
        <v>115</v>
      </c>
    </row>
    <row r="253" spans="1:4" x14ac:dyDescent="0.25">
      <c r="A253" s="78" t="s">
        <v>1802</v>
      </c>
      <c r="B253" s="84"/>
      <c r="C253" s="84"/>
      <c r="D253" s="84"/>
    </row>
    <row r="254" spans="1:4" x14ac:dyDescent="0.25">
      <c r="A254" s="78" t="s">
        <v>1803</v>
      </c>
      <c r="B254" s="84"/>
      <c r="C254" s="84"/>
      <c r="D254" s="84"/>
    </row>
    <row r="255" spans="1:4" x14ac:dyDescent="0.25">
      <c r="A255" s="78" t="s">
        <v>1804</v>
      </c>
    </row>
    <row r="256" spans="1:4" x14ac:dyDescent="0.25">
      <c r="A256" s="78" t="s">
        <v>1805</v>
      </c>
    </row>
    <row r="257" spans="1:1" x14ac:dyDescent="0.25">
      <c r="A257" s="78" t="s">
        <v>1806</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Normal="100" workbookViewId="0">
      <selection activeCell="C39" sqref="C39"/>
    </sheetView>
  </sheetViews>
  <sheetFormatPr defaultColWidth="11.28515625" defaultRowHeight="15" outlineLevelRow="1" x14ac:dyDescent="0.25"/>
  <cols>
    <col min="1" max="1" width="16.28515625" style="2" customWidth="1"/>
    <col min="2" max="2" width="89.85546875" style="65" bestFit="1" customWidth="1"/>
    <col min="3" max="3" width="134.7109375" style="2" customWidth="1"/>
    <col min="4" max="16384" width="11.28515625" style="2"/>
  </cols>
  <sheetData>
    <row r="1" spans="1:3" ht="31.5" x14ac:dyDescent="0.25">
      <c r="A1" s="1" t="s">
        <v>1807</v>
      </c>
      <c r="B1" s="1"/>
      <c r="C1" s="11" t="s">
        <v>101</v>
      </c>
    </row>
    <row r="2" spans="1:3" x14ac:dyDescent="0.25">
      <c r="B2" s="62"/>
      <c r="C2" s="62"/>
    </row>
    <row r="3" spans="1:3" x14ac:dyDescent="0.25">
      <c r="A3" s="179" t="s">
        <v>1808</v>
      </c>
      <c r="B3" s="180"/>
      <c r="C3" s="62"/>
    </row>
    <row r="4" spans="1:3" x14ac:dyDescent="0.25">
      <c r="C4" s="62"/>
    </row>
    <row r="5" spans="1:3" ht="37.5" x14ac:dyDescent="0.25">
      <c r="A5" s="75" t="s">
        <v>112</v>
      </c>
      <c r="B5" s="75" t="s">
        <v>1809</v>
      </c>
      <c r="C5" s="181" t="s">
        <v>1810</v>
      </c>
    </row>
    <row r="6" spans="1:3" ht="30" x14ac:dyDescent="0.25">
      <c r="A6" s="127" t="s">
        <v>1811</v>
      </c>
      <c r="B6" s="79" t="s">
        <v>1812</v>
      </c>
      <c r="C6" s="182" t="s">
        <v>1813</v>
      </c>
    </row>
    <row r="7" spans="1:3" ht="30" x14ac:dyDescent="0.25">
      <c r="A7" s="127" t="s">
        <v>1814</v>
      </c>
      <c r="B7" s="79" t="s">
        <v>1815</v>
      </c>
      <c r="C7" s="182" t="s">
        <v>1816</v>
      </c>
    </row>
    <row r="8" spans="1:3" ht="30" x14ac:dyDescent="0.25">
      <c r="A8" s="127" t="s">
        <v>1817</v>
      </c>
      <c r="B8" s="79" t="s">
        <v>1818</v>
      </c>
      <c r="C8" s="182" t="s">
        <v>1819</v>
      </c>
    </row>
    <row r="9" spans="1:3" ht="30" x14ac:dyDescent="0.25">
      <c r="A9" s="127" t="s">
        <v>1820</v>
      </c>
      <c r="B9" s="79" t="s">
        <v>1821</v>
      </c>
      <c r="C9" s="238" t="s">
        <v>2910</v>
      </c>
    </row>
    <row r="10" spans="1:3" ht="44.25" customHeight="1" x14ac:dyDescent="0.25">
      <c r="A10" s="127" t="s">
        <v>1822</v>
      </c>
      <c r="B10" s="79" t="s">
        <v>1823</v>
      </c>
      <c r="C10" s="238" t="s">
        <v>2911</v>
      </c>
    </row>
    <row r="11" spans="1:3" ht="54.75" customHeight="1" x14ac:dyDescent="0.25">
      <c r="A11" s="127" t="s">
        <v>1824</v>
      </c>
      <c r="B11" s="79" t="s">
        <v>1825</v>
      </c>
      <c r="C11" s="238" t="s">
        <v>2912</v>
      </c>
    </row>
    <row r="12" spans="1:3" x14ac:dyDescent="0.25">
      <c r="A12" s="127" t="s">
        <v>1826</v>
      </c>
      <c r="B12" s="79" t="s">
        <v>1827</v>
      </c>
      <c r="C12" s="238" t="s">
        <v>2913</v>
      </c>
    </row>
    <row r="13" spans="1:3" ht="30" x14ac:dyDescent="0.25">
      <c r="A13" s="127" t="s">
        <v>1828</v>
      </c>
      <c r="B13" s="79" t="s">
        <v>1829</v>
      </c>
      <c r="C13" s="238" t="s">
        <v>2914</v>
      </c>
    </row>
    <row r="14" spans="1:3" x14ac:dyDescent="0.25">
      <c r="A14" s="127" t="s">
        <v>1830</v>
      </c>
      <c r="B14" s="79" t="s">
        <v>1831</v>
      </c>
      <c r="C14" s="238" t="s">
        <v>2915</v>
      </c>
    </row>
    <row r="15" spans="1:3" ht="30" x14ac:dyDescent="0.25">
      <c r="A15" s="127" t="s">
        <v>1832</v>
      </c>
      <c r="B15" s="79" t="s">
        <v>1833</v>
      </c>
      <c r="C15" s="238"/>
    </row>
    <row r="16" spans="1:3" x14ac:dyDescent="0.25">
      <c r="A16" s="127" t="s">
        <v>1834</v>
      </c>
      <c r="B16" s="79" t="s">
        <v>1835</v>
      </c>
      <c r="C16" s="238" t="s">
        <v>2916</v>
      </c>
    </row>
    <row r="17" spans="1:3" ht="30" customHeight="1" x14ac:dyDescent="0.25">
      <c r="A17" s="127" t="s">
        <v>1836</v>
      </c>
      <c r="B17" s="183" t="s">
        <v>1837</v>
      </c>
      <c r="C17" s="238" t="s">
        <v>2917</v>
      </c>
    </row>
    <row r="18" spans="1:3" ht="60" x14ac:dyDescent="0.25">
      <c r="A18" s="127" t="s">
        <v>1838</v>
      </c>
      <c r="B18" s="183" t="s">
        <v>1839</v>
      </c>
      <c r="C18" s="238" t="s">
        <v>2918</v>
      </c>
    </row>
    <row r="19" spans="1:3" x14ac:dyDescent="0.25">
      <c r="A19" s="127" t="s">
        <v>1840</v>
      </c>
      <c r="B19" s="183" t="s">
        <v>1841</v>
      </c>
      <c r="C19" s="238" t="s">
        <v>2919</v>
      </c>
    </row>
    <row r="20" spans="1:3" x14ac:dyDescent="0.25">
      <c r="A20" s="127" t="s">
        <v>1842</v>
      </c>
      <c r="B20" s="79" t="s">
        <v>1843</v>
      </c>
      <c r="C20" s="238" t="s">
        <v>2920</v>
      </c>
    </row>
    <row r="21" spans="1:3" x14ac:dyDescent="0.25">
      <c r="A21" s="127" t="s">
        <v>1844</v>
      </c>
      <c r="B21" s="98" t="s">
        <v>1845</v>
      </c>
      <c r="C21" s="239"/>
    </row>
    <row r="22" spans="1:3" x14ac:dyDescent="0.25">
      <c r="A22" s="127" t="s">
        <v>1846</v>
      </c>
      <c r="B22" s="184"/>
      <c r="C22" s="184"/>
    </row>
    <row r="23" spans="1:3" outlineLevel="1" x14ac:dyDescent="0.25">
      <c r="A23" s="127" t="s">
        <v>1847</v>
      </c>
      <c r="B23" s="84"/>
      <c r="C23" s="84"/>
    </row>
    <row r="24" spans="1:3" outlineLevel="1" x14ac:dyDescent="0.25">
      <c r="A24" s="127" t="s">
        <v>1848</v>
      </c>
      <c r="B24" s="160"/>
      <c r="C24" s="84"/>
    </row>
    <row r="25" spans="1:3" outlineLevel="1" x14ac:dyDescent="0.25">
      <c r="A25" s="127" t="s">
        <v>1849</v>
      </c>
      <c r="B25" s="160"/>
      <c r="C25" s="84"/>
    </row>
    <row r="26" spans="1:3" outlineLevel="1" x14ac:dyDescent="0.25">
      <c r="A26" s="127" t="s">
        <v>1850</v>
      </c>
      <c r="B26" s="160"/>
      <c r="C26" s="84"/>
    </row>
    <row r="27" spans="1:3" outlineLevel="1" x14ac:dyDescent="0.25">
      <c r="A27" s="127" t="s">
        <v>1851</v>
      </c>
      <c r="B27" s="160"/>
      <c r="C27" s="84"/>
    </row>
    <row r="28" spans="1:3" ht="18.75" outlineLevel="1" x14ac:dyDescent="0.25">
      <c r="A28" s="75"/>
      <c r="B28" s="75" t="s">
        <v>1852</v>
      </c>
      <c r="C28" s="181" t="s">
        <v>1810</v>
      </c>
    </row>
    <row r="29" spans="1:3" outlineLevel="1" x14ac:dyDescent="0.25">
      <c r="A29" s="127" t="s">
        <v>1853</v>
      </c>
      <c r="B29" s="79" t="s">
        <v>1854</v>
      </c>
      <c r="C29" s="84" t="s">
        <v>115</v>
      </c>
    </row>
    <row r="30" spans="1:3" outlineLevel="1" x14ac:dyDescent="0.25">
      <c r="A30" s="127" t="s">
        <v>1855</v>
      </c>
      <c r="B30" s="79" t="s">
        <v>1856</v>
      </c>
      <c r="C30" s="84" t="s">
        <v>115</v>
      </c>
    </row>
    <row r="31" spans="1:3" outlineLevel="1" x14ac:dyDescent="0.25">
      <c r="A31" s="127" t="s">
        <v>1857</v>
      </c>
      <c r="B31" s="79" t="s">
        <v>1858</v>
      </c>
      <c r="C31" s="84" t="s">
        <v>115</v>
      </c>
    </row>
    <row r="32" spans="1:3" ht="30" outlineLevel="1" x14ac:dyDescent="0.25">
      <c r="A32" s="127" t="s">
        <v>1859</v>
      </c>
      <c r="B32" s="185" t="s">
        <v>1860</v>
      </c>
      <c r="C32" s="84" t="s">
        <v>2921</v>
      </c>
    </row>
    <row r="33" spans="1:3" outlineLevel="1" x14ac:dyDescent="0.25">
      <c r="A33" s="127" t="s">
        <v>1861</v>
      </c>
      <c r="B33" s="186"/>
      <c r="C33" s="84"/>
    </row>
    <row r="34" spans="1:3" outlineLevel="1" x14ac:dyDescent="0.25">
      <c r="A34" s="127" t="s">
        <v>1862</v>
      </c>
      <c r="B34" s="186"/>
      <c r="C34" s="84"/>
    </row>
    <row r="35" spans="1:3" outlineLevel="1" x14ac:dyDescent="0.25">
      <c r="A35" s="127" t="s">
        <v>1863</v>
      </c>
      <c r="B35" s="186"/>
      <c r="C35" s="84"/>
    </row>
    <row r="36" spans="1:3" outlineLevel="1" x14ac:dyDescent="0.25">
      <c r="A36" s="127" t="s">
        <v>1864</v>
      </c>
      <c r="B36" s="186"/>
      <c r="C36" s="84"/>
    </row>
    <row r="37" spans="1:3" outlineLevel="1" x14ac:dyDescent="0.25">
      <c r="A37" s="127" t="s">
        <v>1865</v>
      </c>
      <c r="B37" s="186"/>
      <c r="C37" s="84"/>
    </row>
    <row r="38" spans="1:3" outlineLevel="1" x14ac:dyDescent="0.25">
      <c r="A38" s="127" t="s">
        <v>1866</v>
      </c>
      <c r="B38" s="186"/>
      <c r="C38" s="84"/>
    </row>
    <row r="39" spans="1:3" outlineLevel="1" x14ac:dyDescent="0.25">
      <c r="A39" s="127" t="s">
        <v>1867</v>
      </c>
      <c r="B39" s="186"/>
      <c r="C39" s="84"/>
    </row>
    <row r="40" spans="1:3" outlineLevel="1" x14ac:dyDescent="0.25">
      <c r="A40" s="127" t="s">
        <v>1868</v>
      </c>
      <c r="B40" s="2"/>
      <c r="C40" s="84"/>
    </row>
    <row r="41" spans="1:3" outlineLevel="1" x14ac:dyDescent="0.25">
      <c r="A41" s="127" t="s">
        <v>1869</v>
      </c>
      <c r="B41" s="186"/>
      <c r="C41" s="84"/>
    </row>
    <row r="42" spans="1:3" outlineLevel="1" x14ac:dyDescent="0.25">
      <c r="A42" s="127" t="s">
        <v>1870</v>
      </c>
      <c r="B42" s="186"/>
      <c r="C42" s="84"/>
    </row>
    <row r="43" spans="1:3" outlineLevel="1" x14ac:dyDescent="0.25">
      <c r="A43" s="127" t="s">
        <v>1871</v>
      </c>
      <c r="B43" s="186"/>
      <c r="C43" s="84"/>
    </row>
    <row r="44" spans="1:3" ht="18.75" x14ac:dyDescent="0.25">
      <c r="A44" s="75"/>
      <c r="B44" s="75" t="s">
        <v>1872</v>
      </c>
      <c r="C44" s="181" t="s">
        <v>1873</v>
      </c>
    </row>
    <row r="45" spans="1:3" x14ac:dyDescent="0.25">
      <c r="A45" s="127" t="s">
        <v>1874</v>
      </c>
      <c r="B45" s="183" t="s">
        <v>1875</v>
      </c>
      <c r="C45" s="84" t="s">
        <v>1876</v>
      </c>
    </row>
    <row r="46" spans="1:3" x14ac:dyDescent="0.25">
      <c r="A46" s="127" t="s">
        <v>1877</v>
      </c>
      <c r="B46" s="183" t="s">
        <v>1878</v>
      </c>
      <c r="C46" s="84" t="s">
        <v>1879</v>
      </c>
    </row>
    <row r="47" spans="1:3" x14ac:dyDescent="0.25">
      <c r="A47" s="127" t="s">
        <v>1880</v>
      </c>
      <c r="B47" s="183" t="s">
        <v>1881</v>
      </c>
      <c r="C47" s="84" t="s">
        <v>1882</v>
      </c>
    </row>
    <row r="48" spans="1:3" outlineLevel="1" x14ac:dyDescent="0.25">
      <c r="A48" s="127" t="s">
        <v>1883</v>
      </c>
      <c r="B48" s="185" t="s">
        <v>1884</v>
      </c>
      <c r="C48" s="84" t="s">
        <v>1885</v>
      </c>
    </row>
    <row r="49" spans="1:3" outlineLevel="1" x14ac:dyDescent="0.25">
      <c r="A49" s="127" t="s">
        <v>1886</v>
      </c>
      <c r="B49" s="187"/>
      <c r="C49" s="84"/>
    </row>
    <row r="50" spans="1:3" outlineLevel="1" x14ac:dyDescent="0.25">
      <c r="A50" s="127" t="s">
        <v>1887</v>
      </c>
      <c r="B50" s="188"/>
      <c r="C50" s="84"/>
    </row>
    <row r="51" spans="1:3" ht="18.75" x14ac:dyDescent="0.25">
      <c r="A51" s="75"/>
      <c r="B51" s="75" t="s">
        <v>1888</v>
      </c>
      <c r="C51" s="181" t="s">
        <v>1810</v>
      </c>
    </row>
    <row r="52" spans="1:3" x14ac:dyDescent="0.25">
      <c r="A52" s="127" t="s">
        <v>1889</v>
      </c>
      <c r="B52" s="79" t="s">
        <v>1890</v>
      </c>
      <c r="C52" s="84" t="s">
        <v>115</v>
      </c>
    </row>
    <row r="53" spans="1:3" x14ac:dyDescent="0.25">
      <c r="A53" s="127" t="s">
        <v>1891</v>
      </c>
      <c r="B53" s="187"/>
      <c r="C53" s="184"/>
    </row>
    <row r="54" spans="1:3" x14ac:dyDescent="0.25">
      <c r="A54" s="127" t="s">
        <v>1892</v>
      </c>
      <c r="B54" s="187"/>
      <c r="C54" s="184"/>
    </row>
    <row r="55" spans="1:3" x14ac:dyDescent="0.25">
      <c r="A55" s="127" t="s">
        <v>1893</v>
      </c>
      <c r="B55" s="187"/>
      <c r="C55" s="184"/>
    </row>
    <row r="56" spans="1:3" x14ac:dyDescent="0.25">
      <c r="A56" s="127" t="s">
        <v>1894</v>
      </c>
      <c r="B56" s="187"/>
      <c r="C56" s="184"/>
    </row>
    <row r="57" spans="1:3" x14ac:dyDescent="0.25">
      <c r="A57" s="127" t="s">
        <v>1895</v>
      </c>
      <c r="B57" s="187"/>
      <c r="C57" s="184"/>
    </row>
    <row r="58" spans="1:3" x14ac:dyDescent="0.25">
      <c r="B58" s="82"/>
    </row>
    <row r="59" spans="1:3" x14ac:dyDescent="0.25">
      <c r="B59" s="82"/>
    </row>
    <row r="60" spans="1:3" x14ac:dyDescent="0.25">
      <c r="B60" s="82"/>
    </row>
    <row r="61" spans="1:3" x14ac:dyDescent="0.25">
      <c r="B61" s="82"/>
    </row>
    <row r="62" spans="1:3" x14ac:dyDescent="0.25">
      <c r="B62" s="82"/>
    </row>
    <row r="63" spans="1:3" x14ac:dyDescent="0.25">
      <c r="B63" s="82"/>
    </row>
    <row r="64" spans="1:3" x14ac:dyDescent="0.25">
      <c r="B64" s="82"/>
    </row>
    <row r="65" spans="2:2" x14ac:dyDescent="0.25">
      <c r="B65" s="82"/>
    </row>
    <row r="66" spans="2:2" x14ac:dyDescent="0.25">
      <c r="B66" s="82"/>
    </row>
    <row r="67" spans="2:2" x14ac:dyDescent="0.25">
      <c r="B67" s="82"/>
    </row>
    <row r="68" spans="2:2" x14ac:dyDescent="0.25">
      <c r="B68" s="82"/>
    </row>
    <row r="69" spans="2:2" x14ac:dyDescent="0.25">
      <c r="B69" s="82"/>
    </row>
    <row r="70" spans="2:2" x14ac:dyDescent="0.25">
      <c r="B70" s="82"/>
    </row>
    <row r="71" spans="2:2" x14ac:dyDescent="0.25">
      <c r="B71" s="82"/>
    </row>
    <row r="72" spans="2:2" x14ac:dyDescent="0.25">
      <c r="B72" s="82"/>
    </row>
    <row r="73" spans="2:2" x14ac:dyDescent="0.25">
      <c r="B73" s="82"/>
    </row>
    <row r="74" spans="2:2" x14ac:dyDescent="0.25">
      <c r="B74" s="82"/>
    </row>
    <row r="75" spans="2:2" x14ac:dyDescent="0.25">
      <c r="B75" s="82"/>
    </row>
    <row r="76" spans="2:2" x14ac:dyDescent="0.25">
      <c r="B76" s="82"/>
    </row>
    <row r="77" spans="2:2" x14ac:dyDescent="0.25">
      <c r="B77" s="82"/>
    </row>
    <row r="78" spans="2:2" x14ac:dyDescent="0.25">
      <c r="B78" s="82"/>
    </row>
    <row r="79" spans="2:2" x14ac:dyDescent="0.25">
      <c r="B79" s="82"/>
    </row>
    <row r="80" spans="2:2" x14ac:dyDescent="0.25">
      <c r="B80" s="82"/>
    </row>
    <row r="81" spans="2:2" x14ac:dyDescent="0.25">
      <c r="B81" s="82"/>
    </row>
    <row r="82" spans="2:2" x14ac:dyDescent="0.25">
      <c r="B82" s="82"/>
    </row>
    <row r="83" spans="2:2" x14ac:dyDescent="0.25">
      <c r="B83" s="82"/>
    </row>
    <row r="84" spans="2:2" x14ac:dyDescent="0.25">
      <c r="B84" s="82"/>
    </row>
    <row r="85" spans="2:2" x14ac:dyDescent="0.25">
      <c r="B85" s="82"/>
    </row>
    <row r="86" spans="2:2" x14ac:dyDescent="0.25">
      <c r="B86" s="82"/>
    </row>
    <row r="87" spans="2:2" x14ac:dyDescent="0.25">
      <c r="B87" s="82"/>
    </row>
    <row r="88" spans="2:2" x14ac:dyDescent="0.25">
      <c r="B88" s="82"/>
    </row>
    <row r="89" spans="2:2" x14ac:dyDescent="0.25">
      <c r="B89" s="82"/>
    </row>
    <row r="90" spans="2:2" x14ac:dyDescent="0.25">
      <c r="B90" s="82"/>
    </row>
    <row r="91" spans="2:2" x14ac:dyDescent="0.25">
      <c r="B91" s="82"/>
    </row>
    <row r="92" spans="2:2" x14ac:dyDescent="0.25">
      <c r="B92" s="82"/>
    </row>
    <row r="93" spans="2:2" x14ac:dyDescent="0.25">
      <c r="B93" s="82"/>
    </row>
    <row r="94" spans="2:2" x14ac:dyDescent="0.25">
      <c r="B94" s="82"/>
    </row>
    <row r="95" spans="2:2" x14ac:dyDescent="0.25">
      <c r="B95" s="82"/>
    </row>
    <row r="96" spans="2:2" x14ac:dyDescent="0.25">
      <c r="B96" s="82"/>
    </row>
    <row r="97" spans="2:2" x14ac:dyDescent="0.25">
      <c r="B97" s="82"/>
    </row>
    <row r="98" spans="2:2" x14ac:dyDescent="0.25">
      <c r="B98" s="82"/>
    </row>
    <row r="99" spans="2:2" x14ac:dyDescent="0.25">
      <c r="B99" s="82"/>
    </row>
    <row r="100" spans="2:2" x14ac:dyDescent="0.25">
      <c r="B100" s="82"/>
    </row>
    <row r="101" spans="2:2" x14ac:dyDescent="0.25">
      <c r="B101" s="82"/>
    </row>
    <row r="102" spans="2:2" x14ac:dyDescent="0.25">
      <c r="B102" s="8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82"/>
    </row>
    <row r="114" spans="2:2" x14ac:dyDescent="0.25">
      <c r="B114" s="82"/>
    </row>
    <row r="115" spans="2:2" x14ac:dyDescent="0.25">
      <c r="B115" s="82"/>
    </row>
    <row r="116" spans="2:2" x14ac:dyDescent="0.25">
      <c r="B116" s="82"/>
    </row>
    <row r="117" spans="2:2" x14ac:dyDescent="0.25">
      <c r="B117" s="82"/>
    </row>
    <row r="118" spans="2:2" x14ac:dyDescent="0.25">
      <c r="B118" s="82"/>
    </row>
    <row r="119" spans="2:2" x14ac:dyDescent="0.25">
      <c r="B119" s="82"/>
    </row>
    <row r="120" spans="2:2" x14ac:dyDescent="0.25">
      <c r="B120" s="82"/>
    </row>
    <row r="121" spans="2:2" x14ac:dyDescent="0.25">
      <c r="B121" s="111"/>
    </row>
    <row r="122" spans="2:2" x14ac:dyDescent="0.25">
      <c r="B122" s="82"/>
    </row>
    <row r="123" spans="2:2" x14ac:dyDescent="0.25">
      <c r="B123" s="82"/>
    </row>
    <row r="124" spans="2:2" x14ac:dyDescent="0.25">
      <c r="B124" s="82"/>
    </row>
    <row r="125" spans="2:2" x14ac:dyDescent="0.25">
      <c r="B125" s="82"/>
    </row>
    <row r="126" spans="2:2" x14ac:dyDescent="0.25">
      <c r="B126" s="82"/>
    </row>
    <row r="127" spans="2:2" x14ac:dyDescent="0.25">
      <c r="B127" s="82"/>
    </row>
    <row r="128" spans="2:2" x14ac:dyDescent="0.25">
      <c r="B128" s="82"/>
    </row>
    <row r="129" spans="2:2" x14ac:dyDescent="0.25">
      <c r="B129" s="82"/>
    </row>
    <row r="130" spans="2:2" x14ac:dyDescent="0.25">
      <c r="B130" s="82"/>
    </row>
    <row r="131" spans="2:2" x14ac:dyDescent="0.25">
      <c r="B131" s="82"/>
    </row>
    <row r="132" spans="2:2" x14ac:dyDescent="0.25">
      <c r="B132" s="82"/>
    </row>
    <row r="133" spans="2:2" x14ac:dyDescent="0.25">
      <c r="B133" s="82"/>
    </row>
    <row r="134" spans="2:2" x14ac:dyDescent="0.25">
      <c r="B134" s="82"/>
    </row>
    <row r="135" spans="2:2" x14ac:dyDescent="0.25">
      <c r="B135" s="82"/>
    </row>
    <row r="136" spans="2:2" x14ac:dyDescent="0.25">
      <c r="B136" s="82"/>
    </row>
    <row r="137" spans="2:2" x14ac:dyDescent="0.25">
      <c r="B137" s="82"/>
    </row>
    <row r="138" spans="2:2" x14ac:dyDescent="0.25">
      <c r="B138" s="82"/>
    </row>
    <row r="140" spans="2:2" x14ac:dyDescent="0.25">
      <c r="B140" s="82"/>
    </row>
    <row r="141" spans="2:2" x14ac:dyDescent="0.25">
      <c r="B141" s="82"/>
    </row>
    <row r="142" spans="2:2" x14ac:dyDescent="0.25">
      <c r="B142" s="82"/>
    </row>
    <row r="147" spans="2:2" x14ac:dyDescent="0.25">
      <c r="B147" s="70"/>
    </row>
    <row r="148" spans="2:2" x14ac:dyDescent="0.25">
      <c r="B148" s="189"/>
    </row>
    <row r="154" spans="2:2" x14ac:dyDescent="0.25">
      <c r="B154" s="86"/>
    </row>
    <row r="155" spans="2:2" x14ac:dyDescent="0.25">
      <c r="B155" s="82"/>
    </row>
    <row r="157" spans="2:2" x14ac:dyDescent="0.25">
      <c r="B157" s="82"/>
    </row>
    <row r="158" spans="2:2" x14ac:dyDescent="0.25">
      <c r="B158" s="82"/>
    </row>
    <row r="159" spans="2:2" x14ac:dyDescent="0.25">
      <c r="B159" s="82"/>
    </row>
    <row r="160" spans="2:2" x14ac:dyDescent="0.25">
      <c r="B160" s="82"/>
    </row>
    <row r="161" spans="2:2" x14ac:dyDescent="0.25">
      <c r="B161" s="82"/>
    </row>
    <row r="162" spans="2:2" x14ac:dyDescent="0.25">
      <c r="B162" s="82"/>
    </row>
    <row r="163" spans="2:2" x14ac:dyDescent="0.25">
      <c r="B163" s="82"/>
    </row>
    <row r="164" spans="2:2" x14ac:dyDescent="0.25">
      <c r="B164" s="82"/>
    </row>
    <row r="165" spans="2:2" x14ac:dyDescent="0.25">
      <c r="B165" s="82"/>
    </row>
    <row r="166" spans="2:2" x14ac:dyDescent="0.25">
      <c r="B166" s="82"/>
    </row>
    <row r="167" spans="2:2" x14ac:dyDescent="0.25">
      <c r="B167" s="82"/>
    </row>
    <row r="168" spans="2:2" x14ac:dyDescent="0.25">
      <c r="B168" s="82"/>
    </row>
    <row r="265" spans="2:2" x14ac:dyDescent="0.25">
      <c r="B265" s="108"/>
    </row>
    <row r="266" spans="2:2" x14ac:dyDescent="0.25">
      <c r="B266" s="82"/>
    </row>
    <row r="267" spans="2:2" x14ac:dyDescent="0.25">
      <c r="B267" s="82"/>
    </row>
    <row r="270" spans="2:2" x14ac:dyDescent="0.25">
      <c r="B270" s="82"/>
    </row>
    <row r="286" spans="2:2" x14ac:dyDescent="0.25">
      <c r="B286" s="108"/>
    </row>
    <row r="316" spans="2:2" x14ac:dyDescent="0.25">
      <c r="B316" s="70"/>
    </row>
    <row r="317" spans="2:2" x14ac:dyDescent="0.25">
      <c r="B317" s="82"/>
    </row>
    <row r="319" spans="2:2" x14ac:dyDescent="0.25">
      <c r="B319" s="82"/>
    </row>
    <row r="320" spans="2:2" x14ac:dyDescent="0.25">
      <c r="B320" s="82"/>
    </row>
    <row r="321" spans="2:2" x14ac:dyDescent="0.25">
      <c r="B321" s="82"/>
    </row>
    <row r="322" spans="2:2" x14ac:dyDescent="0.25">
      <c r="B322" s="82"/>
    </row>
    <row r="323" spans="2:2" x14ac:dyDescent="0.25">
      <c r="B323" s="82"/>
    </row>
    <row r="324" spans="2:2" x14ac:dyDescent="0.25">
      <c r="B324" s="82"/>
    </row>
    <row r="325" spans="2:2" x14ac:dyDescent="0.25">
      <c r="B325" s="82"/>
    </row>
    <row r="326" spans="2:2" x14ac:dyDescent="0.25">
      <c r="B326" s="82"/>
    </row>
    <row r="327" spans="2:2" x14ac:dyDescent="0.25">
      <c r="B327" s="82"/>
    </row>
    <row r="328" spans="2:2" x14ac:dyDescent="0.25">
      <c r="B328" s="82"/>
    </row>
    <row r="329" spans="2:2" x14ac:dyDescent="0.25">
      <c r="B329" s="82"/>
    </row>
    <row r="330" spans="2:2" x14ac:dyDescent="0.25">
      <c r="B330" s="82"/>
    </row>
    <row r="342" spans="2:2" x14ac:dyDescent="0.25">
      <c r="B342" s="82"/>
    </row>
    <row r="343" spans="2:2" x14ac:dyDescent="0.25">
      <c r="B343" s="82"/>
    </row>
    <row r="344" spans="2:2" x14ac:dyDescent="0.25">
      <c r="B344" s="82"/>
    </row>
    <row r="345" spans="2:2" x14ac:dyDescent="0.25">
      <c r="B345" s="82"/>
    </row>
    <row r="346" spans="2:2" x14ac:dyDescent="0.25">
      <c r="B346" s="82"/>
    </row>
    <row r="347" spans="2:2" x14ac:dyDescent="0.25">
      <c r="B347" s="82"/>
    </row>
    <row r="348" spans="2:2" x14ac:dyDescent="0.25">
      <c r="B348" s="82"/>
    </row>
    <row r="349" spans="2:2" x14ac:dyDescent="0.25">
      <c r="B349" s="82"/>
    </row>
    <row r="350" spans="2:2" x14ac:dyDescent="0.25">
      <c r="B350" s="82"/>
    </row>
    <row r="352" spans="2:2" x14ac:dyDescent="0.25">
      <c r="B352" s="82"/>
    </row>
    <row r="353" spans="2:2" x14ac:dyDescent="0.25">
      <c r="B353" s="82"/>
    </row>
    <row r="354" spans="2:2" x14ac:dyDescent="0.25">
      <c r="B354" s="82"/>
    </row>
    <row r="355" spans="2:2" x14ac:dyDescent="0.25">
      <c r="B355" s="82"/>
    </row>
    <row r="356" spans="2:2" x14ac:dyDescent="0.25">
      <c r="B356" s="82"/>
    </row>
    <row r="358" spans="2:2" x14ac:dyDescent="0.25">
      <c r="B358" s="82"/>
    </row>
    <row r="361" spans="2:2" x14ac:dyDescent="0.25">
      <c r="B361" s="82"/>
    </row>
    <row r="364" spans="2:2" x14ac:dyDescent="0.25">
      <c r="B364" s="82"/>
    </row>
    <row r="365" spans="2:2" x14ac:dyDescent="0.25">
      <c r="B365" s="82"/>
    </row>
    <row r="366" spans="2:2" x14ac:dyDescent="0.25">
      <c r="B366" s="82"/>
    </row>
    <row r="367" spans="2:2" x14ac:dyDescent="0.25">
      <c r="B367" s="82"/>
    </row>
    <row r="368" spans="2:2" x14ac:dyDescent="0.25">
      <c r="B368" s="82"/>
    </row>
    <row r="369" spans="2:2" x14ac:dyDescent="0.25">
      <c r="B369" s="82"/>
    </row>
    <row r="370" spans="2:2" x14ac:dyDescent="0.25">
      <c r="B370" s="82"/>
    </row>
    <row r="371" spans="2:2" x14ac:dyDescent="0.25">
      <c r="B371" s="82"/>
    </row>
    <row r="372" spans="2:2" x14ac:dyDescent="0.25">
      <c r="B372" s="82"/>
    </row>
    <row r="373" spans="2:2" x14ac:dyDescent="0.25">
      <c r="B373" s="82"/>
    </row>
    <row r="374" spans="2:2" x14ac:dyDescent="0.25">
      <c r="B374" s="82"/>
    </row>
    <row r="375" spans="2:2" x14ac:dyDescent="0.25">
      <c r="B375" s="82"/>
    </row>
    <row r="376" spans="2:2" x14ac:dyDescent="0.25">
      <c r="B376" s="82"/>
    </row>
    <row r="377" spans="2:2" x14ac:dyDescent="0.25">
      <c r="B377" s="82"/>
    </row>
    <row r="378" spans="2:2" x14ac:dyDescent="0.25">
      <c r="B378" s="82"/>
    </row>
    <row r="379" spans="2:2" x14ac:dyDescent="0.25">
      <c r="B379" s="82"/>
    </row>
    <row r="380" spans="2:2" x14ac:dyDescent="0.25">
      <c r="B380" s="82"/>
    </row>
    <row r="381" spans="2:2" x14ac:dyDescent="0.25">
      <c r="B381" s="82"/>
    </row>
    <row r="382" spans="2:2" x14ac:dyDescent="0.25">
      <c r="B382" s="82"/>
    </row>
    <row r="386" spans="2:2" x14ac:dyDescent="0.25">
      <c r="B386" s="70"/>
    </row>
    <row r="403" spans="2:2" x14ac:dyDescent="0.25">
      <c r="B403" s="19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25" sqref="C25"/>
    </sheetView>
  </sheetViews>
  <sheetFormatPr defaultColWidth="8.85546875" defaultRowHeight="15" outlineLevelRow="1" x14ac:dyDescent="0.25"/>
  <cols>
    <col min="1" max="1" width="13.28515625" style="65" customWidth="1"/>
    <col min="2" max="2" width="60.5703125" style="65" bestFit="1" customWidth="1"/>
    <col min="3" max="7" width="41" style="65" customWidth="1"/>
    <col min="8" max="8" width="45.28515625" style="65" customWidth="1"/>
    <col min="9" max="9" width="92" style="65" customWidth="1"/>
    <col min="10" max="11" width="47.7109375" style="65" customWidth="1"/>
    <col min="12" max="12" width="7.28515625" style="65" customWidth="1"/>
    <col min="13" max="13" width="25.7109375" style="65" customWidth="1"/>
    <col min="14" max="14" width="25.7109375" style="62" customWidth="1"/>
    <col min="15" max="16384" width="8.85546875" style="63"/>
  </cols>
  <sheetData>
    <row r="1" spans="1:13" ht="45" customHeight="1" x14ac:dyDescent="0.25">
      <c r="A1" s="428" t="s">
        <v>1896</v>
      </c>
      <c r="B1" s="428"/>
    </row>
    <row r="2" spans="1:13" ht="31.5" x14ac:dyDescent="0.25">
      <c r="A2" s="1" t="s">
        <v>1897</v>
      </c>
      <c r="B2" s="1"/>
      <c r="C2" s="62"/>
      <c r="D2" s="62"/>
      <c r="E2" s="62"/>
      <c r="F2" s="11" t="s">
        <v>101</v>
      </c>
      <c r="G2" s="109"/>
      <c r="H2" s="62"/>
      <c r="I2" s="1"/>
      <c r="J2" s="62"/>
      <c r="K2" s="62"/>
      <c r="L2" s="62"/>
      <c r="M2" s="62"/>
    </row>
    <row r="3" spans="1:13" ht="15.75" thickBot="1" x14ac:dyDescent="0.3">
      <c r="A3" s="62"/>
      <c r="B3" s="64"/>
      <c r="C3" s="64"/>
      <c r="D3" s="62"/>
      <c r="E3" s="62"/>
      <c r="F3" s="62"/>
      <c r="G3" s="62"/>
      <c r="H3" s="62"/>
      <c r="L3" s="62"/>
      <c r="M3" s="62"/>
    </row>
    <row r="4" spans="1:13" ht="19.5" thickBot="1" x14ac:dyDescent="0.3">
      <c r="A4" s="66"/>
      <c r="B4" s="67" t="s">
        <v>102</v>
      </c>
      <c r="C4" s="137" t="s">
        <v>103</v>
      </c>
      <c r="D4" s="66"/>
      <c r="E4" s="66"/>
      <c r="F4" s="62"/>
      <c r="G4" s="62"/>
      <c r="H4" s="62"/>
      <c r="I4" s="191"/>
      <c r="J4" s="191"/>
      <c r="L4" s="62"/>
      <c r="M4" s="62"/>
    </row>
    <row r="5" spans="1:13" ht="15.75" thickBot="1" x14ac:dyDescent="0.3">
      <c r="H5" s="62"/>
      <c r="I5" s="191"/>
      <c r="L5" s="62"/>
      <c r="M5" s="62"/>
    </row>
    <row r="6" spans="1:13" ht="18.75" x14ac:dyDescent="0.25">
      <c r="A6" s="68"/>
      <c r="B6" s="69" t="s">
        <v>1898</v>
      </c>
      <c r="C6" s="68"/>
      <c r="E6" s="70"/>
      <c r="F6" s="70"/>
      <c r="G6" s="70"/>
      <c r="H6" s="62"/>
      <c r="I6" s="191"/>
      <c r="L6" s="62"/>
      <c r="M6" s="62"/>
    </row>
    <row r="7" spans="1:13" x14ac:dyDescent="0.25">
      <c r="B7" s="71" t="s">
        <v>1899</v>
      </c>
      <c r="H7" s="62"/>
      <c r="I7" s="191"/>
      <c r="L7" s="62"/>
      <c r="M7" s="62"/>
    </row>
    <row r="8" spans="1:13" x14ac:dyDescent="0.25">
      <c r="B8" s="71" t="s">
        <v>1900</v>
      </c>
      <c r="H8" s="62"/>
      <c r="I8" s="191"/>
      <c r="L8" s="62"/>
      <c r="M8" s="62"/>
    </row>
    <row r="9" spans="1:13" ht="15.75" thickBot="1" x14ac:dyDescent="0.3">
      <c r="B9" s="73" t="s">
        <v>1901</v>
      </c>
      <c r="H9" s="62"/>
      <c r="L9" s="62"/>
      <c r="M9" s="62"/>
    </row>
    <row r="10" spans="1:13" x14ac:dyDescent="0.25">
      <c r="B10" s="74"/>
      <c r="H10" s="62"/>
      <c r="I10" s="192"/>
      <c r="L10" s="62"/>
      <c r="M10" s="62"/>
    </row>
    <row r="11" spans="1:13" x14ac:dyDescent="0.25">
      <c r="B11" s="74"/>
      <c r="H11" s="62"/>
      <c r="I11" s="192"/>
      <c r="L11" s="62"/>
      <c r="M11" s="62"/>
    </row>
    <row r="12" spans="1:13" ht="37.5" x14ac:dyDescent="0.25">
      <c r="A12" s="75" t="s">
        <v>112</v>
      </c>
      <c r="B12" s="75" t="s">
        <v>1902</v>
      </c>
      <c r="C12" s="76"/>
      <c r="D12" s="76"/>
      <c r="E12" s="76"/>
      <c r="F12" s="76"/>
      <c r="G12" s="76"/>
      <c r="H12" s="62"/>
      <c r="L12" s="62"/>
      <c r="M12" s="62"/>
    </row>
    <row r="13" spans="1:13" ht="15" customHeight="1" x14ac:dyDescent="0.25">
      <c r="A13" s="87"/>
      <c r="B13" s="88" t="s">
        <v>1903</v>
      </c>
      <c r="C13" s="87" t="s">
        <v>1904</v>
      </c>
      <c r="D13" s="87" t="s">
        <v>1905</v>
      </c>
      <c r="E13" s="89"/>
      <c r="F13" s="90"/>
      <c r="G13" s="90"/>
      <c r="H13" s="62"/>
      <c r="L13" s="62"/>
      <c r="M13" s="62"/>
    </row>
    <row r="14" spans="1:13" x14ac:dyDescent="0.25">
      <c r="A14" s="78" t="s">
        <v>1906</v>
      </c>
      <c r="B14" s="91" t="s">
        <v>1907</v>
      </c>
      <c r="C14" s="232" t="s">
        <v>1908</v>
      </c>
      <c r="D14" s="232" t="s">
        <v>1908</v>
      </c>
      <c r="E14" s="70"/>
      <c r="F14" s="70"/>
      <c r="G14" s="70"/>
      <c r="H14" s="62"/>
      <c r="L14" s="62"/>
      <c r="M14" s="62"/>
    </row>
    <row r="15" spans="1:13" x14ac:dyDescent="0.25">
      <c r="A15" s="78" t="s">
        <v>1909</v>
      </c>
      <c r="B15" s="91" t="s">
        <v>586</v>
      </c>
      <c r="C15" s="84" t="s">
        <v>115</v>
      </c>
      <c r="D15" s="84" t="s">
        <v>115</v>
      </c>
      <c r="E15" s="70"/>
      <c r="F15" s="70"/>
      <c r="G15" s="70"/>
      <c r="H15" s="62"/>
      <c r="L15" s="62"/>
      <c r="M15" s="62"/>
    </row>
    <row r="16" spans="1:13" x14ac:dyDescent="0.25">
      <c r="A16" s="78" t="s">
        <v>1910</v>
      </c>
      <c r="B16" s="91" t="s">
        <v>1911</v>
      </c>
      <c r="C16" s="84" t="s">
        <v>115</v>
      </c>
      <c r="D16" s="84" t="s">
        <v>115</v>
      </c>
      <c r="E16" s="70"/>
      <c r="F16" s="70"/>
      <c r="G16" s="70"/>
      <c r="H16" s="62"/>
      <c r="L16" s="62"/>
      <c r="M16" s="62"/>
    </row>
    <row r="17" spans="1:13" x14ac:dyDescent="0.25">
      <c r="A17" s="78" t="s">
        <v>1912</v>
      </c>
      <c r="B17" s="91" t="s">
        <v>1913</v>
      </c>
      <c r="C17" s="84" t="s">
        <v>115</v>
      </c>
      <c r="D17" s="84" t="s">
        <v>115</v>
      </c>
      <c r="E17" s="70"/>
      <c r="F17" s="70"/>
      <c r="G17" s="70"/>
      <c r="H17" s="62"/>
      <c r="L17" s="62"/>
      <c r="M17" s="62"/>
    </row>
    <row r="18" spans="1:13" x14ac:dyDescent="0.25">
      <c r="A18" s="78" t="s">
        <v>1914</v>
      </c>
      <c r="B18" s="91" t="s">
        <v>1915</v>
      </c>
      <c r="C18" s="84" t="s">
        <v>115</v>
      </c>
      <c r="D18" s="84" t="s">
        <v>115</v>
      </c>
      <c r="E18" s="70"/>
      <c r="F18" s="70"/>
      <c r="G18" s="70"/>
      <c r="H18" s="62"/>
      <c r="L18" s="62"/>
      <c r="M18" s="62"/>
    </row>
    <row r="19" spans="1:13" x14ac:dyDescent="0.25">
      <c r="A19" s="78" t="s">
        <v>1916</v>
      </c>
      <c r="B19" s="91" t="s">
        <v>1917</v>
      </c>
      <c r="C19" s="84" t="s">
        <v>115</v>
      </c>
      <c r="D19" s="84" t="s">
        <v>115</v>
      </c>
      <c r="E19" s="70"/>
      <c r="F19" s="70"/>
      <c r="G19" s="70"/>
      <c r="H19" s="62"/>
      <c r="L19" s="62"/>
      <c r="M19" s="62"/>
    </row>
    <row r="20" spans="1:13" x14ac:dyDescent="0.25">
      <c r="A20" s="78" t="s">
        <v>1918</v>
      </c>
      <c r="B20" s="91" t="s">
        <v>1919</v>
      </c>
      <c r="C20" s="84" t="s">
        <v>115</v>
      </c>
      <c r="D20" s="84" t="s">
        <v>115</v>
      </c>
      <c r="E20" s="70"/>
      <c r="F20" s="70"/>
      <c r="G20" s="70"/>
      <c r="H20" s="62"/>
      <c r="L20" s="62"/>
      <c r="M20" s="62"/>
    </row>
    <row r="21" spans="1:13" x14ac:dyDescent="0.25">
      <c r="A21" s="78" t="s">
        <v>1920</v>
      </c>
      <c r="B21" s="91" t="s">
        <v>1921</v>
      </c>
      <c r="C21" s="84" t="s">
        <v>115</v>
      </c>
      <c r="D21" s="84" t="s">
        <v>115</v>
      </c>
      <c r="E21" s="70"/>
      <c r="F21" s="70"/>
      <c r="G21" s="70"/>
      <c r="H21" s="62"/>
      <c r="L21" s="62"/>
      <c r="M21" s="62"/>
    </row>
    <row r="22" spans="1:13" x14ac:dyDescent="0.25">
      <c r="A22" s="78" t="s">
        <v>1922</v>
      </c>
      <c r="B22" s="91" t="s">
        <v>1923</v>
      </c>
      <c r="C22" s="84" t="s">
        <v>115</v>
      </c>
      <c r="D22" s="84" t="s">
        <v>115</v>
      </c>
      <c r="E22" s="70"/>
      <c r="F22" s="70"/>
      <c r="G22" s="70"/>
      <c r="H22" s="62"/>
      <c r="L22" s="62"/>
      <c r="M22" s="62"/>
    </row>
    <row r="23" spans="1:13" x14ac:dyDescent="0.25">
      <c r="A23" s="78" t="s">
        <v>1924</v>
      </c>
      <c r="B23" s="91" t="s">
        <v>1925</v>
      </c>
      <c r="C23" s="84" t="s">
        <v>115</v>
      </c>
      <c r="D23" s="84" t="s">
        <v>115</v>
      </c>
      <c r="E23" s="70"/>
      <c r="F23" s="70"/>
      <c r="G23" s="70"/>
      <c r="H23" s="62"/>
      <c r="L23" s="62"/>
      <c r="M23" s="62"/>
    </row>
    <row r="24" spans="1:13" x14ac:dyDescent="0.25">
      <c r="A24" s="78" t="s">
        <v>1926</v>
      </c>
      <c r="B24" s="91" t="s">
        <v>1927</v>
      </c>
      <c r="C24" s="84" t="s">
        <v>115</v>
      </c>
      <c r="D24" s="84" t="s">
        <v>115</v>
      </c>
      <c r="E24" s="70"/>
      <c r="F24" s="70"/>
      <c r="G24" s="70"/>
      <c r="H24" s="62"/>
      <c r="L24" s="62"/>
      <c r="M24" s="62"/>
    </row>
    <row r="25" spans="1:13" outlineLevel="1" x14ac:dyDescent="0.25">
      <c r="A25" s="78" t="s">
        <v>1928</v>
      </c>
      <c r="B25" s="98" t="s">
        <v>1929</v>
      </c>
      <c r="C25" s="84" t="s">
        <v>115</v>
      </c>
      <c r="D25" s="84" t="s">
        <v>115</v>
      </c>
      <c r="E25" s="70"/>
      <c r="F25" s="70"/>
      <c r="G25" s="70"/>
      <c r="H25" s="62"/>
      <c r="L25" s="62"/>
      <c r="M25" s="62"/>
    </row>
    <row r="26" spans="1:13" outlineLevel="1" x14ac:dyDescent="0.25">
      <c r="A26" s="78" t="s">
        <v>1930</v>
      </c>
      <c r="B26" s="193"/>
      <c r="C26" s="84"/>
      <c r="D26" s="84"/>
      <c r="E26" s="70"/>
      <c r="F26" s="70"/>
      <c r="G26" s="70"/>
      <c r="H26" s="62"/>
      <c r="L26" s="62"/>
      <c r="M26" s="62"/>
    </row>
    <row r="27" spans="1:13" outlineLevel="1" x14ac:dyDescent="0.25">
      <c r="A27" s="78" t="s">
        <v>1931</v>
      </c>
      <c r="B27" s="193"/>
      <c r="C27" s="84"/>
      <c r="D27" s="84"/>
      <c r="E27" s="70"/>
      <c r="F27" s="70"/>
      <c r="G27" s="70"/>
      <c r="H27" s="62"/>
      <c r="L27" s="62"/>
      <c r="M27" s="62"/>
    </row>
    <row r="28" spans="1:13" outlineLevel="1" x14ac:dyDescent="0.25">
      <c r="A28" s="78" t="s">
        <v>1932</v>
      </c>
      <c r="B28" s="193"/>
      <c r="C28" s="84"/>
      <c r="D28" s="84"/>
      <c r="E28" s="70"/>
      <c r="F28" s="70"/>
      <c r="G28" s="70"/>
      <c r="H28" s="62"/>
      <c r="L28" s="62"/>
      <c r="M28" s="62"/>
    </row>
    <row r="29" spans="1:13" outlineLevel="1" x14ac:dyDescent="0.25">
      <c r="A29" s="78" t="s">
        <v>1933</v>
      </c>
      <c r="B29" s="193"/>
      <c r="C29" s="84"/>
      <c r="D29" s="84"/>
      <c r="E29" s="70"/>
      <c r="F29" s="70"/>
      <c r="G29" s="70"/>
      <c r="H29" s="62"/>
      <c r="L29" s="62"/>
      <c r="M29" s="62"/>
    </row>
    <row r="30" spans="1:13" outlineLevel="1" x14ac:dyDescent="0.25">
      <c r="A30" s="78" t="s">
        <v>1934</v>
      </c>
      <c r="B30" s="193"/>
      <c r="C30" s="84"/>
      <c r="D30" s="84"/>
      <c r="E30" s="70"/>
      <c r="F30" s="70"/>
      <c r="G30" s="70"/>
      <c r="H30" s="62"/>
      <c r="L30" s="62"/>
      <c r="M30" s="62"/>
    </row>
    <row r="31" spans="1:13" outlineLevel="1" x14ac:dyDescent="0.25">
      <c r="A31" s="78" t="s">
        <v>1935</v>
      </c>
      <c r="B31" s="193"/>
      <c r="C31" s="84"/>
      <c r="D31" s="84"/>
      <c r="E31" s="70"/>
      <c r="F31" s="70"/>
      <c r="G31" s="70"/>
      <c r="H31" s="62"/>
      <c r="L31" s="62"/>
      <c r="M31" s="62"/>
    </row>
    <row r="32" spans="1:13" outlineLevel="1" x14ac:dyDescent="0.25">
      <c r="A32" s="78" t="s">
        <v>1936</v>
      </c>
      <c r="B32" s="193"/>
      <c r="C32" s="84"/>
      <c r="D32" s="84"/>
      <c r="E32" s="70"/>
      <c r="F32" s="70"/>
      <c r="G32" s="70"/>
      <c r="H32" s="62"/>
      <c r="L32" s="62"/>
      <c r="M32" s="62"/>
    </row>
    <row r="33" spans="1:13" ht="18.75" x14ac:dyDescent="0.25">
      <c r="A33" s="76"/>
      <c r="B33" s="75" t="s">
        <v>1900</v>
      </c>
      <c r="C33" s="76"/>
      <c r="D33" s="76"/>
      <c r="E33" s="76"/>
      <c r="F33" s="76"/>
      <c r="G33" s="76"/>
      <c r="H33" s="62"/>
      <c r="L33" s="62"/>
      <c r="M33" s="62"/>
    </row>
    <row r="34" spans="1:13" ht="15" customHeight="1" x14ac:dyDescent="0.25">
      <c r="A34" s="87"/>
      <c r="B34" s="88" t="s">
        <v>1937</v>
      </c>
      <c r="C34" s="87" t="s">
        <v>1938</v>
      </c>
      <c r="D34" s="87" t="s">
        <v>1905</v>
      </c>
      <c r="E34" s="87" t="s">
        <v>1939</v>
      </c>
      <c r="F34" s="90"/>
      <c r="G34" s="90"/>
      <c r="H34" s="62"/>
      <c r="L34" s="62"/>
      <c r="M34" s="62"/>
    </row>
    <row r="35" spans="1:13" x14ac:dyDescent="0.25">
      <c r="A35" s="78" t="s">
        <v>1940</v>
      </c>
      <c r="B35" s="232" t="s">
        <v>1908</v>
      </c>
      <c r="C35" s="232" t="s">
        <v>1941</v>
      </c>
      <c r="D35" s="232" t="s">
        <v>1942</v>
      </c>
      <c r="E35" s="232" t="s">
        <v>1943</v>
      </c>
      <c r="F35" s="194"/>
      <c r="G35" s="194"/>
      <c r="H35" s="62"/>
      <c r="L35" s="62"/>
      <c r="M35" s="62"/>
    </row>
    <row r="36" spans="1:13" x14ac:dyDescent="0.25">
      <c r="A36" s="78" t="s">
        <v>1944</v>
      </c>
      <c r="B36" s="187" t="s">
        <v>1945</v>
      </c>
      <c r="C36" s="84" t="s">
        <v>115</v>
      </c>
      <c r="D36" s="84" t="s">
        <v>115</v>
      </c>
      <c r="E36" s="84" t="s">
        <v>115</v>
      </c>
      <c r="H36" s="62"/>
      <c r="L36" s="62"/>
      <c r="M36" s="62"/>
    </row>
    <row r="37" spans="1:13" x14ac:dyDescent="0.25">
      <c r="A37" s="78" t="s">
        <v>1946</v>
      </c>
      <c r="B37" s="187" t="s">
        <v>1947</v>
      </c>
      <c r="C37" s="84" t="s">
        <v>115</v>
      </c>
      <c r="D37" s="84" t="s">
        <v>115</v>
      </c>
      <c r="E37" s="84" t="s">
        <v>115</v>
      </c>
      <c r="H37" s="62"/>
      <c r="L37" s="62"/>
      <c r="M37" s="62"/>
    </row>
    <row r="38" spans="1:13" x14ac:dyDescent="0.25">
      <c r="A38" s="78" t="s">
        <v>1948</v>
      </c>
      <c r="B38" s="187" t="s">
        <v>1949</v>
      </c>
      <c r="C38" s="84" t="s">
        <v>115</v>
      </c>
      <c r="D38" s="84" t="s">
        <v>115</v>
      </c>
      <c r="E38" s="84" t="s">
        <v>115</v>
      </c>
      <c r="H38" s="62"/>
      <c r="L38" s="62"/>
      <c r="M38" s="62"/>
    </row>
    <row r="39" spans="1:13" x14ac:dyDescent="0.25">
      <c r="A39" s="78" t="s">
        <v>1950</v>
      </c>
      <c r="B39" s="187" t="s">
        <v>1951</v>
      </c>
      <c r="C39" s="84" t="s">
        <v>115</v>
      </c>
      <c r="D39" s="84" t="s">
        <v>115</v>
      </c>
      <c r="E39" s="84" t="s">
        <v>115</v>
      </c>
      <c r="H39" s="62"/>
      <c r="L39" s="62"/>
      <c r="M39" s="62"/>
    </row>
    <row r="40" spans="1:13" x14ac:dyDescent="0.25">
      <c r="A40" s="78" t="s">
        <v>1952</v>
      </c>
      <c r="B40" s="187" t="s">
        <v>1953</v>
      </c>
      <c r="C40" s="84" t="s">
        <v>115</v>
      </c>
      <c r="D40" s="84" t="s">
        <v>115</v>
      </c>
      <c r="E40" s="84" t="s">
        <v>115</v>
      </c>
      <c r="H40" s="62"/>
      <c r="L40" s="62"/>
      <c r="M40" s="62"/>
    </row>
    <row r="41" spans="1:13" x14ac:dyDescent="0.25">
      <c r="A41" s="78" t="s">
        <v>1954</v>
      </c>
      <c r="B41" s="187" t="s">
        <v>1955</v>
      </c>
      <c r="C41" s="84" t="s">
        <v>115</v>
      </c>
      <c r="D41" s="84" t="s">
        <v>115</v>
      </c>
      <c r="E41" s="84" t="s">
        <v>115</v>
      </c>
      <c r="H41" s="62"/>
      <c r="L41" s="62"/>
      <c r="M41" s="62"/>
    </row>
    <row r="42" spans="1:13" x14ac:dyDescent="0.25">
      <c r="A42" s="78" t="s">
        <v>1956</v>
      </c>
      <c r="B42" s="187" t="s">
        <v>1957</v>
      </c>
      <c r="C42" s="84" t="s">
        <v>115</v>
      </c>
      <c r="D42" s="84" t="s">
        <v>115</v>
      </c>
      <c r="E42" s="84" t="s">
        <v>115</v>
      </c>
      <c r="H42" s="62"/>
      <c r="L42" s="62"/>
      <c r="M42" s="62"/>
    </row>
    <row r="43" spans="1:13" x14ac:dyDescent="0.25">
      <c r="A43" s="78" t="s">
        <v>1958</v>
      </c>
      <c r="B43" s="187" t="s">
        <v>1959</v>
      </c>
      <c r="C43" s="84" t="s">
        <v>115</v>
      </c>
      <c r="D43" s="84" t="s">
        <v>115</v>
      </c>
      <c r="E43" s="84" t="s">
        <v>115</v>
      </c>
      <c r="H43" s="62"/>
      <c r="L43" s="62"/>
      <c r="M43" s="62"/>
    </row>
    <row r="44" spans="1:13" x14ac:dyDescent="0.25">
      <c r="A44" s="78" t="s">
        <v>1960</v>
      </c>
      <c r="B44" s="187" t="s">
        <v>1961</v>
      </c>
      <c r="C44" s="84" t="s">
        <v>115</v>
      </c>
      <c r="D44" s="84" t="s">
        <v>115</v>
      </c>
      <c r="E44" s="84" t="s">
        <v>115</v>
      </c>
      <c r="H44" s="62"/>
      <c r="L44" s="62"/>
      <c r="M44" s="62"/>
    </row>
    <row r="45" spans="1:13" x14ac:dyDescent="0.25">
      <c r="A45" s="78" t="s">
        <v>1962</v>
      </c>
      <c r="B45" s="187" t="s">
        <v>1963</v>
      </c>
      <c r="C45" s="84" t="s">
        <v>115</v>
      </c>
      <c r="D45" s="84" t="s">
        <v>115</v>
      </c>
      <c r="E45" s="84" t="s">
        <v>115</v>
      </c>
      <c r="H45" s="62"/>
      <c r="L45" s="62"/>
      <c r="M45" s="62"/>
    </row>
    <row r="46" spans="1:13" x14ac:dyDescent="0.25">
      <c r="A46" s="78" t="s">
        <v>1964</v>
      </c>
      <c r="B46" s="187" t="s">
        <v>1965</v>
      </c>
      <c r="C46" s="84" t="s">
        <v>115</v>
      </c>
      <c r="D46" s="84" t="s">
        <v>115</v>
      </c>
      <c r="E46" s="84" t="s">
        <v>115</v>
      </c>
      <c r="H46" s="62"/>
      <c r="L46" s="62"/>
      <c r="M46" s="62"/>
    </row>
    <row r="47" spans="1:13" x14ac:dyDescent="0.25">
      <c r="A47" s="78" t="s">
        <v>1966</v>
      </c>
      <c r="B47" s="187" t="s">
        <v>1967</v>
      </c>
      <c r="C47" s="84" t="s">
        <v>115</v>
      </c>
      <c r="D47" s="84" t="s">
        <v>115</v>
      </c>
      <c r="E47" s="84" t="s">
        <v>115</v>
      </c>
      <c r="H47" s="62"/>
      <c r="L47" s="62"/>
      <c r="M47" s="62"/>
    </row>
    <row r="48" spans="1:13" x14ac:dyDescent="0.25">
      <c r="A48" s="78" t="s">
        <v>1968</v>
      </c>
      <c r="B48" s="187" t="s">
        <v>1969</v>
      </c>
      <c r="C48" s="84" t="s">
        <v>115</v>
      </c>
      <c r="D48" s="84" t="s">
        <v>115</v>
      </c>
      <c r="E48" s="84" t="s">
        <v>115</v>
      </c>
      <c r="H48" s="62"/>
      <c r="L48" s="62"/>
      <c r="M48" s="62"/>
    </row>
    <row r="49" spans="1:13" x14ac:dyDescent="0.25">
      <c r="A49" s="78" t="s">
        <v>1970</v>
      </c>
      <c r="B49" s="187" t="s">
        <v>1971</v>
      </c>
      <c r="C49" s="84" t="s">
        <v>115</v>
      </c>
      <c r="D49" s="84" t="s">
        <v>115</v>
      </c>
      <c r="E49" s="84" t="s">
        <v>115</v>
      </c>
      <c r="H49" s="62"/>
      <c r="L49" s="62"/>
      <c r="M49" s="62"/>
    </row>
    <row r="50" spans="1:13" x14ac:dyDescent="0.25">
      <c r="A50" s="78" t="s">
        <v>1972</v>
      </c>
      <c r="B50" s="187" t="s">
        <v>1973</v>
      </c>
      <c r="C50" s="84" t="s">
        <v>115</v>
      </c>
      <c r="D50" s="84" t="s">
        <v>115</v>
      </c>
      <c r="E50" s="84" t="s">
        <v>115</v>
      </c>
      <c r="H50" s="62"/>
      <c r="L50" s="62"/>
      <c r="M50" s="62"/>
    </row>
    <row r="51" spans="1:13" x14ac:dyDescent="0.25">
      <c r="A51" s="78" t="s">
        <v>1974</v>
      </c>
      <c r="B51" s="187" t="s">
        <v>1975</v>
      </c>
      <c r="C51" s="84" t="s">
        <v>115</v>
      </c>
      <c r="D51" s="84" t="s">
        <v>115</v>
      </c>
      <c r="E51" s="84" t="s">
        <v>115</v>
      </c>
      <c r="H51" s="62"/>
      <c r="L51" s="62"/>
      <c r="M51" s="62"/>
    </row>
    <row r="52" spans="1:13" x14ac:dyDescent="0.25">
      <c r="A52" s="78" t="s">
        <v>1976</v>
      </c>
      <c r="B52" s="187" t="s">
        <v>1977</v>
      </c>
      <c r="C52" s="84" t="s">
        <v>115</v>
      </c>
      <c r="D52" s="84" t="s">
        <v>115</v>
      </c>
      <c r="E52" s="84" t="s">
        <v>115</v>
      </c>
      <c r="H52" s="62"/>
      <c r="L52" s="62"/>
      <c r="M52" s="62"/>
    </row>
    <row r="53" spans="1:13" x14ac:dyDescent="0.25">
      <c r="A53" s="78" t="s">
        <v>1978</v>
      </c>
      <c r="B53" s="187" t="s">
        <v>1979</v>
      </c>
      <c r="C53" s="84" t="s">
        <v>115</v>
      </c>
      <c r="D53" s="84" t="s">
        <v>115</v>
      </c>
      <c r="E53" s="84" t="s">
        <v>115</v>
      </c>
      <c r="H53" s="62"/>
      <c r="L53" s="62"/>
      <c r="M53" s="62"/>
    </row>
    <row r="54" spans="1:13" x14ac:dyDescent="0.25">
      <c r="A54" s="78" t="s">
        <v>1980</v>
      </c>
      <c r="B54" s="187" t="s">
        <v>1981</v>
      </c>
      <c r="C54" s="84" t="s">
        <v>115</v>
      </c>
      <c r="D54" s="84" t="s">
        <v>115</v>
      </c>
      <c r="E54" s="84" t="s">
        <v>115</v>
      </c>
      <c r="H54" s="62"/>
      <c r="L54" s="62"/>
      <c r="M54" s="62"/>
    </row>
    <row r="55" spans="1:13" x14ac:dyDescent="0.25">
      <c r="A55" s="78" t="s">
        <v>1982</v>
      </c>
      <c r="B55" s="187" t="s">
        <v>1983</v>
      </c>
      <c r="C55" s="84" t="s">
        <v>115</v>
      </c>
      <c r="D55" s="84" t="s">
        <v>115</v>
      </c>
      <c r="E55" s="84" t="s">
        <v>115</v>
      </c>
      <c r="H55" s="62"/>
      <c r="L55" s="62"/>
      <c r="M55" s="62"/>
    </row>
    <row r="56" spans="1:13" x14ac:dyDescent="0.25">
      <c r="A56" s="78" t="s">
        <v>1984</v>
      </c>
      <c r="B56" s="187" t="s">
        <v>1985</v>
      </c>
      <c r="C56" s="84" t="s">
        <v>115</v>
      </c>
      <c r="D56" s="84" t="s">
        <v>115</v>
      </c>
      <c r="E56" s="84" t="s">
        <v>115</v>
      </c>
      <c r="H56" s="62"/>
      <c r="L56" s="62"/>
      <c r="M56" s="62"/>
    </row>
    <row r="57" spans="1:13" x14ac:dyDescent="0.25">
      <c r="A57" s="78" t="s">
        <v>1986</v>
      </c>
      <c r="B57" s="187" t="s">
        <v>1987</v>
      </c>
      <c r="C57" s="84" t="s">
        <v>115</v>
      </c>
      <c r="D57" s="84" t="s">
        <v>115</v>
      </c>
      <c r="E57" s="84" t="s">
        <v>115</v>
      </c>
      <c r="H57" s="62"/>
      <c r="L57" s="62"/>
      <c r="M57" s="62"/>
    </row>
    <row r="58" spans="1:13" x14ac:dyDescent="0.25">
      <c r="A58" s="78" t="s">
        <v>1988</v>
      </c>
      <c r="B58" s="187" t="s">
        <v>1989</v>
      </c>
      <c r="C58" s="84" t="s">
        <v>115</v>
      </c>
      <c r="D58" s="84" t="s">
        <v>115</v>
      </c>
      <c r="E58" s="84" t="s">
        <v>115</v>
      </c>
      <c r="H58" s="62"/>
      <c r="L58" s="62"/>
      <c r="M58" s="62"/>
    </row>
    <row r="59" spans="1:13" x14ac:dyDescent="0.25">
      <c r="A59" s="78" t="s">
        <v>1990</v>
      </c>
      <c r="B59" s="187" t="s">
        <v>1991</v>
      </c>
      <c r="C59" s="84" t="s">
        <v>115</v>
      </c>
      <c r="D59" s="84" t="s">
        <v>115</v>
      </c>
      <c r="E59" s="84" t="s">
        <v>115</v>
      </c>
      <c r="H59" s="62"/>
      <c r="L59" s="62"/>
      <c r="M59" s="62"/>
    </row>
    <row r="60" spans="1:13" outlineLevel="1" x14ac:dyDescent="0.25">
      <c r="A60" s="78" t="s">
        <v>1992</v>
      </c>
      <c r="B60" s="82"/>
      <c r="E60" s="82"/>
      <c r="F60" s="82"/>
      <c r="G60" s="82"/>
      <c r="H60" s="62"/>
      <c r="L60" s="62"/>
      <c r="M60" s="62"/>
    </row>
    <row r="61" spans="1:13" outlineLevel="1" x14ac:dyDescent="0.25">
      <c r="A61" s="78" t="s">
        <v>1993</v>
      </c>
      <c r="B61" s="82"/>
      <c r="E61" s="82"/>
      <c r="F61" s="82"/>
      <c r="G61" s="82"/>
      <c r="H61" s="62"/>
      <c r="L61" s="62"/>
      <c r="M61" s="62"/>
    </row>
    <row r="62" spans="1:13" outlineLevel="1" x14ac:dyDescent="0.25">
      <c r="A62" s="78" t="s">
        <v>1994</v>
      </c>
      <c r="B62" s="82"/>
      <c r="E62" s="82"/>
      <c r="F62" s="82"/>
      <c r="G62" s="82"/>
      <c r="H62" s="62"/>
      <c r="L62" s="62"/>
      <c r="M62" s="62"/>
    </row>
    <row r="63" spans="1:13" outlineLevel="1" x14ac:dyDescent="0.25">
      <c r="A63" s="78" t="s">
        <v>1995</v>
      </c>
      <c r="B63" s="82"/>
      <c r="E63" s="82"/>
      <c r="F63" s="82"/>
      <c r="G63" s="82"/>
      <c r="H63" s="62"/>
      <c r="L63" s="62"/>
      <c r="M63" s="62"/>
    </row>
    <row r="64" spans="1:13" outlineLevel="1" x14ac:dyDescent="0.25">
      <c r="A64" s="78" t="s">
        <v>1996</v>
      </c>
      <c r="B64" s="82"/>
      <c r="E64" s="82"/>
      <c r="F64" s="82"/>
      <c r="G64" s="82"/>
      <c r="H64" s="62"/>
      <c r="L64" s="62"/>
      <c r="M64" s="62"/>
    </row>
    <row r="65" spans="1:14" outlineLevel="1" x14ac:dyDescent="0.25">
      <c r="A65" s="78" t="s">
        <v>1997</v>
      </c>
      <c r="B65" s="82"/>
      <c r="E65" s="82"/>
      <c r="F65" s="82"/>
      <c r="G65" s="82"/>
      <c r="H65" s="62"/>
      <c r="L65" s="62"/>
      <c r="M65" s="62"/>
    </row>
    <row r="66" spans="1:14" outlineLevel="1" x14ac:dyDescent="0.25">
      <c r="A66" s="78" t="s">
        <v>1998</v>
      </c>
      <c r="B66" s="82"/>
      <c r="E66" s="82"/>
      <c r="F66" s="82"/>
      <c r="G66" s="82"/>
      <c r="H66" s="62"/>
      <c r="L66" s="62"/>
      <c r="M66" s="62"/>
    </row>
    <row r="67" spans="1:14" outlineLevel="1" x14ac:dyDescent="0.25">
      <c r="A67" s="78" t="s">
        <v>1999</v>
      </c>
      <c r="B67" s="82"/>
      <c r="E67" s="82"/>
      <c r="F67" s="82"/>
      <c r="G67" s="82"/>
      <c r="H67" s="62"/>
      <c r="L67" s="62"/>
      <c r="M67" s="62"/>
    </row>
    <row r="68" spans="1:14" outlineLevel="1" x14ac:dyDescent="0.25">
      <c r="A68" s="78" t="s">
        <v>2000</v>
      </c>
      <c r="B68" s="82"/>
      <c r="E68" s="82"/>
      <c r="F68" s="82"/>
      <c r="G68" s="82"/>
      <c r="H68" s="62"/>
      <c r="L68" s="62"/>
      <c r="M68" s="62"/>
    </row>
    <row r="69" spans="1:14" outlineLevel="1" x14ac:dyDescent="0.25">
      <c r="A69" s="78" t="s">
        <v>2001</v>
      </c>
      <c r="B69" s="82"/>
      <c r="E69" s="82"/>
      <c r="F69" s="82"/>
      <c r="G69" s="82"/>
      <c r="H69" s="62"/>
      <c r="L69" s="62"/>
      <c r="M69" s="62"/>
    </row>
    <row r="70" spans="1:14" outlineLevel="1" x14ac:dyDescent="0.25">
      <c r="A70" s="78" t="s">
        <v>2002</v>
      </c>
      <c r="B70" s="82"/>
      <c r="E70" s="82"/>
      <c r="F70" s="82"/>
      <c r="G70" s="82"/>
      <c r="H70" s="62"/>
      <c r="L70" s="62"/>
      <c r="M70" s="62"/>
    </row>
    <row r="71" spans="1:14" outlineLevel="1" x14ac:dyDescent="0.25">
      <c r="A71" s="78" t="s">
        <v>2003</v>
      </c>
      <c r="B71" s="82"/>
      <c r="E71" s="82"/>
      <c r="F71" s="82"/>
      <c r="G71" s="82"/>
      <c r="H71" s="62"/>
      <c r="L71" s="62"/>
      <c r="M71" s="62"/>
    </row>
    <row r="72" spans="1:14" outlineLevel="1" x14ac:dyDescent="0.25">
      <c r="A72" s="78" t="s">
        <v>2004</v>
      </c>
      <c r="B72" s="82"/>
      <c r="E72" s="82"/>
      <c r="F72" s="82"/>
      <c r="G72" s="82"/>
      <c r="H72" s="62"/>
      <c r="L72" s="62"/>
      <c r="M72" s="62"/>
    </row>
    <row r="73" spans="1:14" ht="18.75" x14ac:dyDescent="0.25">
      <c r="A73" s="76"/>
      <c r="B73" s="75" t="s">
        <v>1901</v>
      </c>
      <c r="C73" s="76"/>
      <c r="D73" s="76"/>
      <c r="E73" s="76"/>
      <c r="F73" s="76"/>
      <c r="G73" s="76"/>
      <c r="H73" s="62"/>
    </row>
    <row r="74" spans="1:14" ht="15" customHeight="1" x14ac:dyDescent="0.25">
      <c r="A74" s="87"/>
      <c r="B74" s="88" t="s">
        <v>1373</v>
      </c>
      <c r="C74" s="87" t="s">
        <v>2005</v>
      </c>
      <c r="D74" s="87" t="s">
        <v>2006</v>
      </c>
      <c r="E74" s="90" t="s">
        <v>2007</v>
      </c>
      <c r="F74" s="90" t="s">
        <v>2008</v>
      </c>
      <c r="G74" s="87" t="s">
        <v>2009</v>
      </c>
      <c r="H74" s="63"/>
      <c r="I74" s="63"/>
      <c r="J74" s="63"/>
      <c r="K74" s="63"/>
      <c r="L74" s="63"/>
      <c r="M74" s="63"/>
      <c r="N74" s="63"/>
    </row>
    <row r="75" spans="1:14" x14ac:dyDescent="0.25">
      <c r="A75" s="78" t="s">
        <v>2010</v>
      </c>
      <c r="B75" s="78" t="s">
        <v>2011</v>
      </c>
      <c r="C75" s="215" t="s">
        <v>115</v>
      </c>
      <c r="D75" s="215" t="s">
        <v>115</v>
      </c>
      <c r="E75" s="215" t="s">
        <v>115</v>
      </c>
      <c r="F75" s="215" t="s">
        <v>115</v>
      </c>
      <c r="G75" s="215">
        <f>SUM(C75:F75)</f>
        <v>0</v>
      </c>
      <c r="H75" s="62"/>
    </row>
    <row r="76" spans="1:14" x14ac:dyDescent="0.25">
      <c r="A76" s="78" t="s">
        <v>2012</v>
      </c>
      <c r="B76" s="78" t="s">
        <v>2013</v>
      </c>
      <c r="C76" s="215" t="s">
        <v>115</v>
      </c>
      <c r="D76" s="215" t="s">
        <v>115</v>
      </c>
      <c r="E76" s="215" t="s">
        <v>115</v>
      </c>
      <c r="F76" s="215" t="s">
        <v>115</v>
      </c>
      <c r="G76" s="215">
        <f>SUM(C76:F76)</f>
        <v>0</v>
      </c>
    </row>
    <row r="77" spans="1:14" ht="60" outlineLevel="1" x14ac:dyDescent="0.25">
      <c r="A77" s="78" t="s">
        <v>2014</v>
      </c>
      <c r="G77" s="78" t="s">
        <v>2015</v>
      </c>
      <c r="H77" s="62"/>
    </row>
    <row r="78" spans="1:14" outlineLevel="1" x14ac:dyDescent="0.25">
      <c r="A78" s="78" t="s">
        <v>2016</v>
      </c>
      <c r="H78" s="62"/>
    </row>
    <row r="79" spans="1:14" outlineLevel="1" x14ac:dyDescent="0.25">
      <c r="A79" s="78" t="s">
        <v>2017</v>
      </c>
      <c r="H79" s="62"/>
    </row>
    <row r="80" spans="1:14" outlineLevel="1" x14ac:dyDescent="0.25">
      <c r="A80" s="78" t="s">
        <v>2018</v>
      </c>
      <c r="H80" s="62"/>
    </row>
    <row r="81" spans="1:8" x14ac:dyDescent="0.25">
      <c r="A81" s="87"/>
      <c r="B81" s="88" t="s">
        <v>2019</v>
      </c>
      <c r="C81" s="87" t="s">
        <v>674</v>
      </c>
      <c r="D81" s="87" t="s">
        <v>675</v>
      </c>
      <c r="E81" s="90" t="s">
        <v>1385</v>
      </c>
      <c r="F81" s="90" t="s">
        <v>1571</v>
      </c>
      <c r="G81" s="90" t="s">
        <v>2020</v>
      </c>
      <c r="H81" s="62"/>
    </row>
    <row r="82" spans="1:8" x14ac:dyDescent="0.25">
      <c r="A82" s="78" t="s">
        <v>2021</v>
      </c>
      <c r="B82" s="78" t="s">
        <v>2022</v>
      </c>
      <c r="C82" s="215" t="s">
        <v>115</v>
      </c>
      <c r="D82" s="215" t="s">
        <v>115</v>
      </c>
      <c r="E82" s="215" t="s">
        <v>115</v>
      </c>
      <c r="F82" s="215" t="s">
        <v>115</v>
      </c>
      <c r="G82" s="215" t="s">
        <v>115</v>
      </c>
      <c r="H82" s="62"/>
    </row>
    <row r="83" spans="1:8" x14ac:dyDescent="0.25">
      <c r="A83" s="78" t="s">
        <v>2023</v>
      </c>
      <c r="B83" s="78" t="s">
        <v>2024</v>
      </c>
      <c r="C83" s="215" t="s">
        <v>115</v>
      </c>
      <c r="D83" s="215" t="s">
        <v>115</v>
      </c>
      <c r="E83" s="215" t="s">
        <v>115</v>
      </c>
      <c r="F83" s="215" t="s">
        <v>115</v>
      </c>
      <c r="G83" s="215" t="s">
        <v>115</v>
      </c>
      <c r="H83" s="62"/>
    </row>
    <row r="84" spans="1:8" x14ac:dyDescent="0.25">
      <c r="A84" s="78" t="s">
        <v>2025</v>
      </c>
      <c r="B84" s="78" t="s">
        <v>2026</v>
      </c>
      <c r="C84" s="215" t="s">
        <v>115</v>
      </c>
      <c r="D84" s="215" t="s">
        <v>115</v>
      </c>
      <c r="E84" s="215" t="s">
        <v>115</v>
      </c>
      <c r="F84" s="215" t="s">
        <v>115</v>
      </c>
      <c r="G84" s="215" t="s">
        <v>115</v>
      </c>
      <c r="H84" s="62"/>
    </row>
    <row r="85" spans="1:8" x14ac:dyDescent="0.25">
      <c r="A85" s="78" t="s">
        <v>2027</v>
      </c>
      <c r="B85" s="78" t="s">
        <v>2028</v>
      </c>
      <c r="C85" s="215" t="s">
        <v>115</v>
      </c>
      <c r="D85" s="215" t="s">
        <v>115</v>
      </c>
      <c r="E85" s="215" t="s">
        <v>115</v>
      </c>
      <c r="F85" s="215" t="s">
        <v>115</v>
      </c>
      <c r="G85" s="215" t="s">
        <v>115</v>
      </c>
      <c r="H85" s="62"/>
    </row>
    <row r="86" spans="1:8" x14ac:dyDescent="0.25">
      <c r="A86" s="78" t="s">
        <v>2029</v>
      </c>
      <c r="B86" s="78" t="s">
        <v>2030</v>
      </c>
      <c r="C86" s="215" t="s">
        <v>115</v>
      </c>
      <c r="D86" s="215" t="s">
        <v>115</v>
      </c>
      <c r="E86" s="215" t="s">
        <v>115</v>
      </c>
      <c r="F86" s="215" t="s">
        <v>115</v>
      </c>
      <c r="G86" s="215" t="s">
        <v>115</v>
      </c>
      <c r="H86" s="62"/>
    </row>
    <row r="87" spans="1:8" outlineLevel="1" x14ac:dyDescent="0.25">
      <c r="A87" s="78" t="s">
        <v>2031</v>
      </c>
      <c r="H87" s="62"/>
    </row>
    <row r="88" spans="1:8" outlineLevel="1" x14ac:dyDescent="0.25">
      <c r="A88" s="78" t="s">
        <v>2032</v>
      </c>
      <c r="H88" s="62"/>
    </row>
    <row r="89" spans="1:8" outlineLevel="1" x14ac:dyDescent="0.25">
      <c r="A89" s="78" t="s">
        <v>2033</v>
      </c>
      <c r="H89" s="62"/>
    </row>
    <row r="90" spans="1:8" outlineLevel="1" x14ac:dyDescent="0.25">
      <c r="A90" s="78" t="s">
        <v>2034</v>
      </c>
      <c r="H90" s="62"/>
    </row>
    <row r="91" spans="1:8" x14ac:dyDescent="0.25">
      <c r="H91" s="62"/>
    </row>
    <row r="92" spans="1:8" x14ac:dyDescent="0.25">
      <c r="H92" s="62"/>
    </row>
    <row r="93" spans="1:8" x14ac:dyDescent="0.25">
      <c r="H93" s="62"/>
    </row>
    <row r="94" spans="1:8" x14ac:dyDescent="0.25">
      <c r="H94" s="62"/>
    </row>
    <row r="95" spans="1:8" x14ac:dyDescent="0.25">
      <c r="H95" s="62"/>
    </row>
    <row r="96" spans="1:8" x14ac:dyDescent="0.25">
      <c r="H96" s="62"/>
    </row>
    <row r="97" spans="8:8" x14ac:dyDescent="0.25">
      <c r="H97" s="62"/>
    </row>
    <row r="98" spans="8:8" x14ac:dyDescent="0.25">
      <c r="H98" s="62"/>
    </row>
    <row r="99" spans="8:8" x14ac:dyDescent="0.25">
      <c r="H99" s="62"/>
    </row>
    <row r="100" spans="8:8" x14ac:dyDescent="0.25">
      <c r="H100" s="62"/>
    </row>
    <row r="101" spans="8:8" x14ac:dyDescent="0.25">
      <c r="H101" s="62"/>
    </row>
    <row r="102" spans="8:8" x14ac:dyDescent="0.25">
      <c r="H102" s="62"/>
    </row>
    <row r="103" spans="8:8" x14ac:dyDescent="0.25">
      <c r="H103" s="62"/>
    </row>
    <row r="104" spans="8:8" x14ac:dyDescent="0.25">
      <c r="H104" s="62"/>
    </row>
    <row r="105" spans="8:8" x14ac:dyDescent="0.25">
      <c r="H105" s="62"/>
    </row>
    <row r="106" spans="8:8" x14ac:dyDescent="0.25">
      <c r="H106" s="62"/>
    </row>
    <row r="107" spans="8:8" x14ac:dyDescent="0.25">
      <c r="H107" s="62"/>
    </row>
    <row r="108" spans="8:8" x14ac:dyDescent="0.25">
      <c r="H108" s="62"/>
    </row>
    <row r="109" spans="8:8" x14ac:dyDescent="0.25">
      <c r="H109" s="62"/>
    </row>
    <row r="110" spans="8:8" x14ac:dyDescent="0.25">
      <c r="H110" s="62"/>
    </row>
    <row r="111" spans="8:8" x14ac:dyDescent="0.25">
      <c r="H111" s="62"/>
    </row>
    <row r="112" spans="8:8" x14ac:dyDescent="0.25">
      <c r="H112" s="62"/>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744b9d-6d5e-469a-b809-39a5e47d535c}" enabled="1" method="Standard" siteId="{da9775df-a8ee-4f80-ac93-c503d899bf2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D. Nat Trans Templ (NTT)</vt:lpstr>
      <vt:lpstr>D2. NTT Glossary</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Pehrson, Tommy</cp:lastModifiedBy>
  <cp:lastPrinted>2025-12-08T10:26:42Z</cp:lastPrinted>
  <dcterms:created xsi:type="dcterms:W3CDTF">2025-09-04T15:20:53Z</dcterms:created>
  <dcterms:modified xsi:type="dcterms:W3CDTF">2026-04-23T08:00:10Z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